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9 GASB68 TOOL AND GUIDE\"/>
    </mc:Choice>
  </mc:AlternateContent>
  <xr:revisionPtr revIDLastSave="0" documentId="13_ncr:1_{146A5C93-2582-44E5-B273-2038F702D9D8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JE Tool" sheetId="1" r:id="rId1"/>
    <sheet name="Summary of JEs " sheetId="3" r:id="rId2"/>
  </sheets>
  <definedNames>
    <definedName name="_xlnm.Print_Area" localSheetId="0">'JE Tool'!$A$1:$O$64</definedName>
    <definedName name="_xlnm.Print_Area" localSheetId="1">'Summary of JEs '!$B$1:$N$30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3" l="1"/>
  <c r="G26" i="1" l="1"/>
  <c r="G36" i="1" l="1"/>
  <c r="G8" i="3" l="1"/>
  <c r="E23" i="3" l="1"/>
  <c r="G37" i="1" l="1"/>
  <c r="G19" i="1"/>
  <c r="G43" i="1" s="1"/>
  <c r="E8" i="3" l="1"/>
  <c r="I11" i="3" l="1"/>
  <c r="G11" i="3"/>
  <c r="I8" i="3"/>
  <c r="I14" i="3" s="1"/>
  <c r="I19" i="3" s="1"/>
  <c r="E24" i="3" l="1"/>
  <c r="G35" i="1" l="1"/>
  <c r="G34" i="1" s="1"/>
  <c r="K11" i="3" l="1"/>
  <c r="K14" i="3" s="1"/>
  <c r="G27" i="1"/>
  <c r="G10" i="3" s="1"/>
  <c r="G14" i="3" s="1"/>
  <c r="J21" i="3" l="1"/>
  <c r="E11" i="3" l="1"/>
  <c r="G42" i="1" l="1"/>
  <c r="E10" i="3" l="1"/>
  <c r="G45" i="1"/>
  <c r="E16" i="3" s="1"/>
  <c r="G59" i="1"/>
  <c r="E19" i="3" l="1"/>
  <c r="G60" i="1"/>
  <c r="K17" i="3" s="1"/>
  <c r="G17" i="3"/>
  <c r="G51" i="1"/>
  <c r="G19" i="3" l="1"/>
  <c r="G52" i="1"/>
  <c r="K16" i="3" l="1"/>
  <c r="K19" i="3" s="1"/>
</calcChain>
</file>

<file path=xl/sharedStrings.xml><?xml version="1.0" encoding="utf-8"?>
<sst xmlns="http://schemas.openxmlformats.org/spreadsheetml/2006/main" count="73" uniqueCount="62">
  <si>
    <t>Pension Expense</t>
  </si>
  <si>
    <t>Ending NPL</t>
  </si>
  <si>
    <t>Check:</t>
  </si>
  <si>
    <t>Collective NPL</t>
  </si>
  <si>
    <t>NPL</t>
  </si>
  <si>
    <t>Deferred Outflows</t>
  </si>
  <si>
    <t>Deferred Inflows</t>
  </si>
  <si>
    <t>Net Change in NPL to be recorded</t>
  </si>
  <si>
    <t>Actual Net Change in NPL</t>
  </si>
  <si>
    <t>Net Pension Liability (NPL)</t>
  </si>
  <si>
    <t>Notes:</t>
  </si>
  <si>
    <t>Dr. (Cr.)</t>
  </si>
  <si>
    <t>Description</t>
  </si>
  <si>
    <t>Journal Entry Tool (JE Tool)</t>
  </si>
  <si>
    <t xml:space="preserve">Summary of Journal Entries Generated by JE Tool </t>
  </si>
  <si>
    <t>Positive amount is a debit; negative amount is a credit</t>
  </si>
  <si>
    <t xml:space="preserve">Employer allocation </t>
  </si>
  <si>
    <t xml:space="preserve"> Employer  NPL</t>
  </si>
  <si>
    <t>Beginning Net Pension Liability (NPL)</t>
  </si>
  <si>
    <r>
      <rPr>
        <b/>
        <sz val="11"/>
        <color theme="1"/>
        <rFont val="Arial"/>
        <family val="2"/>
      </rPr>
      <t xml:space="preserve">D. </t>
    </r>
    <r>
      <rPr>
        <sz val="11"/>
        <color theme="1"/>
        <rFont val="Arial"/>
        <family val="2"/>
      </rPr>
      <t xml:space="preserve">To record deferral of </t>
    </r>
    <r>
      <rPr>
        <u/>
        <sz val="11"/>
        <color theme="1"/>
        <rFont val="Arial"/>
        <family val="2"/>
      </rPr>
      <t>current year</t>
    </r>
    <r>
      <rPr>
        <sz val="11"/>
        <color theme="1"/>
        <rFont val="Arial"/>
        <family val="2"/>
      </rPr>
      <t xml:space="preserve"> contributions between measurement and reporting dates</t>
    </r>
  </si>
  <si>
    <r>
      <t xml:space="preserve">     </t>
    </r>
    <r>
      <rPr>
        <b/>
        <sz val="11"/>
        <color theme="1"/>
        <rFont val="Arial"/>
        <family val="2"/>
      </rPr>
      <t xml:space="preserve">  Subtotal</t>
    </r>
    <r>
      <rPr>
        <sz val="11"/>
        <color theme="1"/>
        <rFont val="Arial"/>
        <family val="2"/>
      </rPr>
      <t xml:space="preserve"> (Schedule of Pension Amounts by Employer)</t>
    </r>
  </si>
  <si>
    <r>
      <rPr>
        <b/>
        <sz val="11"/>
        <color theme="1"/>
        <rFont val="Arial"/>
        <family val="2"/>
      </rPr>
      <t>C.</t>
    </r>
    <r>
      <rPr>
        <sz val="11"/>
        <color theme="1"/>
        <rFont val="Arial"/>
        <family val="2"/>
      </rPr>
      <t xml:space="preserve"> To adjust for rounding and/or prior year differences</t>
    </r>
  </si>
  <si>
    <t>G</t>
  </si>
  <si>
    <t>E</t>
  </si>
  <si>
    <t>F</t>
  </si>
  <si>
    <t>Additional DR/(CR) to NPL Required</t>
  </si>
  <si>
    <t>C. To adjust for rounding and/or prior year differences (positive amounts are debits; negative amounts are credits).</t>
  </si>
  <si>
    <r>
      <t xml:space="preserve">D. To record deferral of </t>
    </r>
    <r>
      <rPr>
        <b/>
        <u/>
        <sz val="9"/>
        <color theme="1"/>
        <rFont val="Arial"/>
        <family val="2"/>
      </rPr>
      <t>current year</t>
    </r>
    <r>
      <rPr>
        <b/>
        <sz val="9"/>
        <color theme="1"/>
        <rFont val="Arial"/>
        <family val="2"/>
      </rPr>
      <t xml:space="preserve"> contributions between measurement and reporting dates (positive amounts are debits; negative amounts are credits).</t>
    </r>
  </si>
  <si>
    <r>
      <t xml:space="preserve">A. To reverse deferral of </t>
    </r>
    <r>
      <rPr>
        <b/>
        <u/>
        <sz val="9"/>
        <color theme="1"/>
        <rFont val="Arial"/>
        <family val="2"/>
      </rPr>
      <t>prior year</t>
    </r>
    <r>
      <rPr>
        <b/>
        <sz val="9"/>
        <color theme="1"/>
        <rFont val="Arial"/>
        <family val="2"/>
      </rPr>
      <t xml:space="preserve"> contributions between measurement and reporting dates (positive amounts are debits; negative amounts are credits).</t>
    </r>
  </si>
  <si>
    <t>B.  To record the net  change in NPL (positive amounts are debits; negative amounts are credits).</t>
  </si>
  <si>
    <t>Change in NPL from "A" + "B" above</t>
  </si>
  <si>
    <t>Total Deferred Outflows of Resources 2017</t>
  </si>
  <si>
    <t>Total Deferred Inflows of Resources 2017</t>
  </si>
  <si>
    <r>
      <t>Employer's General Ledger,</t>
    </r>
    <r>
      <rPr>
        <b/>
        <sz val="9"/>
        <rFont val="Arial"/>
        <family val="2"/>
      </rPr>
      <t xml:space="preserve"> </t>
    </r>
    <r>
      <rPr>
        <b/>
        <sz val="8"/>
        <rFont val="Arial"/>
        <family val="2"/>
      </rPr>
      <t>Employer's Contributions Only</t>
    </r>
    <r>
      <rPr>
        <sz val="8"/>
        <rFont val="Arial"/>
        <family val="2"/>
      </rPr>
      <t>.</t>
    </r>
  </si>
  <si>
    <r>
      <rPr>
        <b/>
        <sz val="11"/>
        <color theme="1"/>
        <rFont val="Arial"/>
        <family val="2"/>
      </rPr>
      <t xml:space="preserve">F </t>
    </r>
    <r>
      <rPr>
        <b/>
        <sz val="11"/>
        <color theme="1"/>
        <rFont val="Calibri"/>
        <family val="2"/>
      </rPr>
      <t>–</t>
    </r>
    <r>
      <rPr>
        <sz val="11"/>
        <color theme="1"/>
        <rFont val="Arial"/>
        <family val="2"/>
      </rPr>
      <t xml:space="preserve"> this balance is not presented separately in the Statement of Activities, as educational institutions report expenditures by function rather than by nature.</t>
    </r>
  </si>
  <si>
    <t>This entry may be required due to rounding and/or prior year differences.</t>
  </si>
  <si>
    <r>
      <rPr>
        <b/>
        <sz val="11"/>
        <color theme="1"/>
        <rFont val="Arial"/>
        <family val="2"/>
      </rPr>
      <t>A</t>
    </r>
    <r>
      <rPr>
        <sz val="11"/>
        <color theme="1"/>
        <rFont val="Arial"/>
        <family val="2"/>
      </rPr>
      <t xml:space="preserve"> through </t>
    </r>
    <r>
      <rPr>
        <b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Calibri"/>
        <family val="2"/>
      </rPr>
      <t>–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these amounts are model journal entries from the JE Tool.</t>
    </r>
  </si>
  <si>
    <t>FILL IN THE BLANKS (the cells with green borders) WITH YOUR EMPLOYER'S DATA (enter all amounts as positive numbers):</t>
  </si>
  <si>
    <t>FOR THE FISCAL YEAR ENDING JUNE 30, 2019</t>
  </si>
  <si>
    <t>2018 Employer Allocation %</t>
  </si>
  <si>
    <t>2017 Schedule of  Pension  Amounts by Employer, page 9, column 3</t>
  </si>
  <si>
    <t>Total Deferred Outflows of Resources 2018</t>
  </si>
  <si>
    <t>Total Deferred Inflows of Resources 2018</t>
  </si>
  <si>
    <t>2017 Schedule of Pension Amounts by Employer, page 9, column 7</t>
  </si>
  <si>
    <t>2017 Schedule of Pension Amounts by Employer, page 9, column 11</t>
  </si>
  <si>
    <t>Beginning Balance July 1, 2018 (audited financial statements)</t>
  </si>
  <si>
    <t>Ending Balance June 30, 2019</t>
  </si>
  <si>
    <r>
      <rPr>
        <b/>
        <sz val="11"/>
        <color theme="1"/>
        <rFont val="Arial"/>
        <family val="2"/>
      </rPr>
      <t xml:space="preserve">E </t>
    </r>
    <r>
      <rPr>
        <b/>
        <sz val="11"/>
        <color theme="1"/>
        <rFont val="Calibri"/>
        <family val="2"/>
      </rPr>
      <t>–</t>
    </r>
    <r>
      <rPr>
        <sz val="11"/>
        <color theme="1"/>
        <rFont val="Arial"/>
        <family val="2"/>
      </rPr>
      <t xml:space="preserve"> these balances should be presented in the financial statements and accompanying notes (see NMERB's 2019 GASB 68 Guide's Disclosure Template).  </t>
    </r>
  </si>
  <si>
    <r>
      <t xml:space="preserve">G </t>
    </r>
    <r>
      <rPr>
        <b/>
        <sz val="11"/>
        <color theme="1"/>
        <rFont val="Calibri"/>
        <family val="2"/>
      </rPr>
      <t>–</t>
    </r>
    <r>
      <rPr>
        <sz val="11"/>
        <color theme="1"/>
        <rFont val="Arial"/>
        <family val="2"/>
      </rPr>
      <t xml:space="preserve"> this balance should be reported in the financial statement's pension note as the amount of pension expense "recognized" for the year ended June 30, 2019.    </t>
    </r>
    <r>
      <rPr>
        <b/>
        <sz val="11"/>
        <color theme="1"/>
        <rFont val="Arial"/>
        <family val="2"/>
      </rPr>
      <t xml:space="preserve">  </t>
    </r>
  </si>
  <si>
    <t>Total Employer Pension Expense 2018</t>
  </si>
  <si>
    <t>2018 Schedule of Employer Allocations, page 4, column 2</t>
  </si>
  <si>
    <t>2018 Schedule of Employer Allocations, page 4, column 1</t>
  </si>
  <si>
    <t>2018 Schedule of Pension  Amounts by Employer, page 10, column  14</t>
  </si>
  <si>
    <t>2018 Schedule of Pension  Amounts by Employer, page 10, column 7</t>
  </si>
  <si>
    <t>2018 Schedule of Pension  Amounts by Employer, page 10, column 11</t>
  </si>
  <si>
    <t>2018 Schedule of Pension Amounts by Employer, page 10, column 3</t>
  </si>
  <si>
    <t>2018 Schedule of Pension Amounts by Employer, page 16, column 3</t>
  </si>
  <si>
    <t>2018 Schedule of Employer Allocations, page 4 , column 2</t>
  </si>
  <si>
    <t>Contributions from July 1, 2018 to June 30, 2019</t>
  </si>
  <si>
    <t>Contributions from July 1, 2017 to June 30, 2018</t>
  </si>
  <si>
    <r>
      <rPr>
        <b/>
        <sz val="11"/>
        <color theme="1"/>
        <rFont val="Arial"/>
        <family val="2"/>
      </rPr>
      <t xml:space="preserve">A. </t>
    </r>
    <r>
      <rPr>
        <sz val="11"/>
        <color theme="1"/>
        <rFont val="Arial"/>
        <family val="2"/>
      </rPr>
      <t xml:space="preserve">To reverse deferral of </t>
    </r>
    <r>
      <rPr>
        <u/>
        <sz val="11"/>
        <color theme="1"/>
        <rFont val="Arial"/>
        <family val="2"/>
      </rPr>
      <t>prior year</t>
    </r>
    <r>
      <rPr>
        <sz val="11"/>
        <color theme="1"/>
        <rFont val="Arial"/>
        <family val="2"/>
      </rPr>
      <t xml:space="preserve"> contributions between measurement and reporting dates </t>
    </r>
  </si>
  <si>
    <r>
      <rPr>
        <b/>
        <sz val="11"/>
        <color theme="1"/>
        <rFont val="Arial"/>
        <family val="2"/>
      </rPr>
      <t>B.</t>
    </r>
    <r>
      <rPr>
        <sz val="11"/>
        <color theme="1"/>
        <rFont val="Arial"/>
        <family val="2"/>
      </rPr>
      <t xml:space="preserve"> To record the net  change in NPL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</si>
</sst>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(&quot;$&quot;* #,##0_);_(&quot;$&quot;* \(#,##0\);_(&quot;$&quot;* &quot;-&quot;??_);_(@_)"/>
    <numFmt numFmtId="167" formatCode="0.00000%"/>
    <numFmt numFmtId="168" formatCode="_(* #,##0.0000000_);_(* \(#,##0.0000000\);_(* &quot;-&quot;_);_(@_)"/>
  </numFmts>
  <fonts count="2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 val="singleAccounting"/>
      <sz val="9"/>
      <color theme="1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Cambria"/>
      <family val="1"/>
      <scheme val="major"/>
    </font>
    <font>
      <b/>
      <sz val="9"/>
      <name val="Cambria"/>
      <family val="1"/>
      <scheme val="major"/>
    </font>
    <font>
      <b/>
      <sz val="20"/>
      <color theme="0"/>
      <name val="Calibri"/>
      <family val="2"/>
      <scheme val="minor"/>
    </font>
    <font>
      <b/>
      <u/>
      <sz val="9"/>
      <color theme="1"/>
      <name val="Arial"/>
      <family val="2"/>
    </font>
    <font>
      <sz val="6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6.5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name val="Cambria"/>
      <family val="1"/>
      <scheme val="major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165" fontId="9" fillId="0" borderId="0"/>
    <xf numFmtId="40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164" fontId="5" fillId="0" borderId="0" xfId="0" applyNumberFormat="1" applyFont="1" applyAlignment="1">
      <alignment wrapText="1"/>
    </xf>
    <xf numFmtId="0" fontId="6" fillId="0" borderId="0" xfId="0" applyFont="1"/>
    <xf numFmtId="0" fontId="5" fillId="0" borderId="11" xfId="0" applyFont="1" applyBorder="1"/>
    <xf numFmtId="164" fontId="6" fillId="0" borderId="0" xfId="1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42" fontId="0" fillId="0" borderId="0" xfId="0" applyNumberFormat="1"/>
    <xf numFmtId="0" fontId="15" fillId="0" borderId="0" xfId="0" applyFont="1" applyAlignment="1">
      <alignment horizontal="left" vertical="center" wrapText="1"/>
    </xf>
    <xf numFmtId="0" fontId="5" fillId="4" borderId="6" xfId="0" applyFont="1" applyFill="1" applyBorder="1"/>
    <xf numFmtId="0" fontId="5" fillId="4" borderId="7" xfId="0" applyFont="1" applyFill="1" applyBorder="1"/>
    <xf numFmtId="164" fontId="5" fillId="4" borderId="7" xfId="1" applyNumberFormat="1" applyFont="1" applyFill="1" applyBorder="1"/>
    <xf numFmtId="0" fontId="11" fillId="4" borderId="7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164" fontId="5" fillId="4" borderId="0" xfId="1" applyNumberFormat="1" applyFont="1" applyFill="1"/>
    <xf numFmtId="0" fontId="11" fillId="4" borderId="0" xfId="0" applyFont="1" applyFill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5" fillId="4" borderId="9" xfId="0" applyFont="1" applyFill="1" applyBorder="1"/>
    <xf numFmtId="164" fontId="5" fillId="4" borderId="0" xfId="0" applyNumberFormat="1" applyFont="1" applyFill="1"/>
    <xf numFmtId="0" fontId="5" fillId="4" borderId="10" xfId="0" applyFont="1" applyFill="1" applyBorder="1"/>
    <xf numFmtId="0" fontId="5" fillId="4" borderId="11" xfId="0" applyFont="1" applyFill="1" applyBorder="1"/>
    <xf numFmtId="0" fontId="5" fillId="4" borderId="2" xfId="0" applyFont="1" applyFill="1" applyBorder="1"/>
    <xf numFmtId="164" fontId="5" fillId="4" borderId="2" xfId="1" applyNumberFormat="1" applyFont="1" applyFill="1" applyBorder="1"/>
    <xf numFmtId="164" fontId="5" fillId="4" borderId="2" xfId="0" applyNumberFormat="1" applyFont="1" applyFill="1" applyBorder="1"/>
    <xf numFmtId="0" fontId="5" fillId="4" borderId="12" xfId="0" applyFont="1" applyFill="1" applyBorder="1"/>
    <xf numFmtId="0" fontId="5" fillId="4" borderId="8" xfId="0" applyFont="1" applyFill="1" applyBorder="1"/>
    <xf numFmtId="0" fontId="11" fillId="4" borderId="2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164" fontId="5" fillId="4" borderId="7" xfId="0" applyNumberFormat="1" applyFont="1" applyFill="1" applyBorder="1" applyAlignment="1">
      <alignment wrapText="1"/>
    </xf>
    <xf numFmtId="164" fontId="5" fillId="4" borderId="7" xfId="0" applyNumberFormat="1" applyFont="1" applyFill="1" applyBorder="1"/>
    <xf numFmtId="164" fontId="5" fillId="4" borderId="0" xfId="0" applyNumberFormat="1" applyFont="1" applyFill="1" applyAlignment="1">
      <alignment wrapText="1"/>
    </xf>
    <xf numFmtId="164" fontId="5" fillId="4" borderId="2" xfId="0" applyNumberFormat="1" applyFont="1" applyFill="1" applyBorder="1" applyAlignment="1">
      <alignment wrapText="1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5" fillId="5" borderId="9" xfId="0" applyFont="1" applyFill="1" applyBorder="1"/>
    <xf numFmtId="0" fontId="5" fillId="5" borderId="0" xfId="0" applyFont="1" applyFill="1"/>
    <xf numFmtId="0" fontId="8" fillId="5" borderId="0" xfId="0" applyFont="1" applyFill="1"/>
    <xf numFmtId="0" fontId="5" fillId="5" borderId="10" xfId="0" applyFont="1" applyFill="1" applyBorder="1"/>
    <xf numFmtId="164" fontId="5" fillId="5" borderId="0" xfId="1" applyNumberFormat="1" applyFont="1" applyFill="1"/>
    <xf numFmtId="164" fontId="5" fillId="5" borderId="5" xfId="1" applyNumberFormat="1" applyFont="1" applyFill="1" applyBorder="1"/>
    <xf numFmtId="0" fontId="5" fillId="5" borderId="11" xfId="0" applyFont="1" applyFill="1" applyBorder="1"/>
    <xf numFmtId="0" fontId="5" fillId="5" borderId="2" xfId="0" applyFont="1" applyFill="1" applyBorder="1"/>
    <xf numFmtId="164" fontId="5" fillId="5" borderId="2" xfId="1" applyNumberFormat="1" applyFont="1" applyFill="1" applyBorder="1"/>
    <xf numFmtId="0" fontId="5" fillId="5" borderId="12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164" fontId="5" fillId="5" borderId="7" xfId="0" applyNumberFormat="1" applyFont="1" applyFill="1" applyBorder="1"/>
    <xf numFmtId="0" fontId="5" fillId="5" borderId="8" xfId="0" applyFont="1" applyFill="1" applyBorder="1"/>
    <xf numFmtId="164" fontId="5" fillId="5" borderId="0" xfId="0" applyNumberFormat="1" applyFont="1" applyFill="1"/>
    <xf numFmtId="0" fontId="5" fillId="5" borderId="0" xfId="0" quotePrefix="1" applyFont="1" applyFill="1"/>
    <xf numFmtId="164" fontId="7" fillId="5" borderId="0" xfId="1" applyNumberFormat="1" applyFont="1" applyFill="1"/>
    <xf numFmtId="164" fontId="5" fillId="5" borderId="4" xfId="1" applyNumberFormat="1" applyFont="1" applyFill="1" applyBorder="1"/>
    <xf numFmtId="164" fontId="5" fillId="5" borderId="2" xfId="0" applyNumberFormat="1" applyFont="1" applyFill="1" applyBorder="1" applyAlignment="1">
      <alignment wrapText="1"/>
    </xf>
    <xf numFmtId="164" fontId="5" fillId="5" borderId="2" xfId="0" applyNumberFormat="1" applyFont="1" applyFill="1" applyBorder="1"/>
    <xf numFmtId="0" fontId="6" fillId="4" borderId="0" xfId="0" applyFont="1" applyFill="1"/>
    <xf numFmtId="14" fontId="6" fillId="4" borderId="0" xfId="0" applyNumberFormat="1" applyFont="1" applyFill="1"/>
    <xf numFmtId="14" fontId="5" fillId="4" borderId="0" xfId="0" applyNumberFormat="1" applyFont="1" applyFill="1"/>
    <xf numFmtId="0" fontId="6" fillId="5" borderId="2" xfId="0" applyFont="1" applyFill="1" applyBorder="1"/>
    <xf numFmtId="0" fontId="6" fillId="4" borderId="7" xfId="0" applyFont="1" applyFill="1" applyBorder="1"/>
    <xf numFmtId="0" fontId="6" fillId="4" borderId="2" xfId="0" applyFont="1" applyFill="1" applyBorder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left" vertical="center" wrapText="1"/>
    </xf>
    <xf numFmtId="41" fontId="12" fillId="0" borderId="0" xfId="0" applyNumberFormat="1" applyFont="1" applyAlignment="1">
      <alignment horizontal="center" vertical="center" wrapText="1"/>
    </xf>
    <xf numFmtId="41" fontId="0" fillId="0" borderId="0" xfId="0" applyNumberFormat="1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2" fillId="3" borderId="0" xfId="0" applyFont="1" applyFill="1"/>
    <xf numFmtId="0" fontId="0" fillId="3" borderId="0" xfId="0" applyFill="1"/>
    <xf numFmtId="42" fontId="12" fillId="3" borderId="0" xfId="0" applyNumberFormat="1" applyFont="1" applyFill="1"/>
    <xf numFmtId="41" fontId="12" fillId="3" borderId="0" xfId="1" applyNumberFormat="1" applyFont="1" applyFill="1"/>
    <xf numFmtId="41" fontId="12" fillId="3" borderId="0" xfId="0" applyNumberFormat="1" applyFont="1" applyFill="1"/>
    <xf numFmtId="0" fontId="12" fillId="0" borderId="0" xfId="0" applyFont="1"/>
    <xf numFmtId="42" fontId="12" fillId="0" borderId="0" xfId="0" applyNumberFormat="1" applyFont="1"/>
    <xf numFmtId="0" fontId="12" fillId="0" borderId="0" xfId="1" applyNumberFormat="1" applyFont="1"/>
    <xf numFmtId="41" fontId="12" fillId="0" borderId="0" xfId="0" applyNumberFormat="1" applyFont="1"/>
    <xf numFmtId="0" fontId="0" fillId="0" borderId="0" xfId="0" quotePrefix="1" applyAlignment="1">
      <alignment horizontal="center"/>
    </xf>
    <xf numFmtId="41" fontId="0" fillId="0" borderId="3" xfId="0" applyNumberFormat="1" applyBorder="1"/>
    <xf numFmtId="0" fontId="12" fillId="3" borderId="0" xfId="0" applyFont="1" applyFill="1" applyAlignment="1">
      <alignment horizontal="left"/>
    </xf>
    <xf numFmtId="0" fontId="0" fillId="0" borderId="0" xfId="0" applyAlignment="1">
      <alignment horizontal="center"/>
    </xf>
    <xf numFmtId="4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66" fontId="12" fillId="0" borderId="0" xfId="7" applyNumberFormat="1" applyFont="1"/>
    <xf numFmtId="0" fontId="5" fillId="2" borderId="0" xfId="0" applyFont="1" applyFill="1"/>
    <xf numFmtId="14" fontId="0" fillId="0" borderId="0" xfId="0" applyNumberFormat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24" fillId="5" borderId="0" xfId="0" applyFont="1" applyFill="1" applyAlignment="1">
      <alignment horizontal="left"/>
    </xf>
    <xf numFmtId="166" fontId="0" fillId="0" borderId="0" xfId="7" applyNumberFormat="1" applyFont="1"/>
    <xf numFmtId="167" fontId="0" fillId="0" borderId="0" xfId="8" applyNumberFormat="1" applyFont="1"/>
    <xf numFmtId="166" fontId="0" fillId="0" borderId="4" xfId="7" applyNumberFormat="1" applyFont="1" applyBorder="1"/>
    <xf numFmtId="0" fontId="8" fillId="5" borderId="0" xfId="0" applyFont="1" applyFill="1" applyAlignment="1">
      <alignment horizontal="left"/>
    </xf>
    <xf numFmtId="166" fontId="12" fillId="3" borderId="0" xfId="7" applyNumberFormat="1" applyFont="1" applyFill="1"/>
    <xf numFmtId="166" fontId="12" fillId="3" borderId="4" xfId="7" applyNumberFormat="1" applyFont="1" applyFill="1" applyBorder="1"/>
    <xf numFmtId="167" fontId="5" fillId="4" borderId="14" xfId="8" applyNumberFormat="1" applyFont="1" applyFill="1" applyBorder="1"/>
    <xf numFmtId="164" fontId="5" fillId="0" borderId="13" xfId="1" applyNumberFormat="1" applyFont="1" applyBorder="1"/>
    <xf numFmtId="164" fontId="12" fillId="3" borderId="4" xfId="7" applyNumberFormat="1" applyFont="1" applyFill="1" applyBorder="1"/>
    <xf numFmtId="164" fontId="12" fillId="3" borderId="0" xfId="7" applyNumberFormat="1" applyFont="1" applyFill="1"/>
    <xf numFmtId="43" fontId="5" fillId="0" borderId="0" xfId="0" applyNumberFormat="1" applyFont="1"/>
    <xf numFmtId="168" fontId="0" fillId="0" borderId="0" xfId="0" applyNumberFormat="1"/>
    <xf numFmtId="0" fontId="5" fillId="5" borderId="0" xfId="0" applyFont="1" applyFill="1" applyAlignment="1">
      <alignment wrapText="1"/>
    </xf>
    <xf numFmtId="0" fontId="5" fillId="5" borderId="10" xfId="0" applyFont="1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10" xfId="0" applyFill="1" applyBorder="1" applyAlignment="1">
      <alignment wrapText="1"/>
    </xf>
    <xf numFmtId="0" fontId="2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4" fillId="5" borderId="0" xfId="0" applyFont="1" applyFill="1"/>
    <xf numFmtId="0" fontId="14" fillId="5" borderId="10" xfId="0" applyFont="1" applyFill="1" applyBorder="1"/>
    <xf numFmtId="0" fontId="21" fillId="2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wrapText="1"/>
    </xf>
    <xf numFmtId="41" fontId="12" fillId="0" borderId="0" xfId="0" applyNumberFormat="1" applyFont="1" applyAlignment="1">
      <alignment horizontal="center" wrapText="1"/>
    </xf>
    <xf numFmtId="41" fontId="12" fillId="0" borderId="2" xfId="0" applyNumberFormat="1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41" fontId="12" fillId="0" borderId="0" xfId="0" applyNumberFormat="1" applyFont="1" applyAlignment="1">
      <alignment horizontal="center" vertical="center" wrapText="1"/>
    </xf>
    <xf numFmtId="41" fontId="12" fillId="0" borderId="2" xfId="0" applyNumberFormat="1" applyFont="1" applyBorder="1" applyAlignment="1">
      <alignment horizontal="center" vertical="center" wrapText="1"/>
    </xf>
  </cellXfs>
  <cellStyles count="12">
    <cellStyle name="Comma" xfId="1" builtinId="3"/>
    <cellStyle name="Comma 2" xfId="4" xr:uid="{00000000-0005-0000-0000-000001000000}"/>
    <cellStyle name="Comma 3" xfId="6" xr:uid="{00000000-0005-0000-0000-000002000000}"/>
    <cellStyle name="Comma 4" xfId="10" xr:uid="{00000000-0005-0000-0000-000003000000}"/>
    <cellStyle name="Currency" xfId="7" builtinId="4"/>
    <cellStyle name="Normal" xfId="0" builtinId="0"/>
    <cellStyle name="Normal 2" xfId="3" xr:uid="{00000000-0005-0000-0000-000006000000}"/>
    <cellStyle name="Normal 3" xfId="5" xr:uid="{00000000-0005-0000-0000-000007000000}"/>
    <cellStyle name="Normal 4" xfId="9" xr:uid="{00000000-0005-0000-0000-000008000000}"/>
    <cellStyle name="Percent" xfId="8" builtinId="5"/>
    <cellStyle name="Percent 2" xfId="2" xr:uid="{00000000-0005-0000-0000-00000A000000}"/>
    <cellStyle name="Percent 3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829235</xdr:colOff>
      <xdr:row>15</xdr:row>
      <xdr:rowOff>56029</xdr:rowOff>
    </xdr:from>
    <xdr:to>
      <xdr:col>16</xdr:col>
      <xdr:colOff>627529</xdr:colOff>
      <xdr:row>20</xdr:row>
      <xdr:rowOff>56030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FEE374-77E2-4AF8-B5CC-677AFFB9CED3}"/>
            </a:ext>
          </a:extLst>
        </xdr:cNvPr>
        <xdr:cNvSpPr txBox="1"/>
      </xdr:nvSpPr>
      <xdr:spPr>
        <a:xfrm>
          <a:off x="13043647" y="3339353"/>
          <a:ext cx="2342029" cy="974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Open Item:</a:t>
          </a:r>
        </a:p>
        <a:p>
          <a:r>
            <a:rPr lang="en-US" sz="1100">
              <a:solidFill>
                <a:srgbClr val="FF0000"/>
              </a:solidFill>
            </a:rPr>
            <a:t>Enter</a:t>
          </a:r>
          <a:r>
            <a:rPr lang="en-US" sz="1100" baseline="0">
              <a:solidFill>
                <a:srgbClr val="FF0000"/>
              </a:solidFill>
            </a:rPr>
            <a:t> correct amount for item "D."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67"/>
  <sheetViews>
    <sheetView tabSelected="1" topLeftCell="A2" zoomScale="115" zoomScaleNormal="115" workbookViewId="0">
      <selection activeCell="P17" sqref="P17"/>
    </sheetView>
  </sheetViews>
  <sheetFormatPr defaultColWidth="8.75" defaultRowHeight="12" x14ac:dyDescent="0.2"/>
  <cols>
    <col min="1" max="2" width="2.625" style="1" customWidth="1"/>
    <col min="3" max="3" width="10.375" style="1" customWidth="1"/>
    <col min="4" max="4" width="8.75" style="1"/>
    <col min="5" max="5" width="6.25" style="1" customWidth="1"/>
    <col min="6" max="6" width="11.875" style="1" customWidth="1"/>
    <col min="7" max="7" width="14.125" style="2" bestFit="1" customWidth="1"/>
    <col min="8" max="8" width="9.5" style="1" customWidth="1"/>
    <col min="9" max="9" width="11" style="1" customWidth="1"/>
    <col min="10" max="10" width="10" style="1" customWidth="1"/>
    <col min="11" max="11" width="10.625" style="1" bestFit="1" customWidth="1"/>
    <col min="12" max="13" width="8.75" style="1"/>
    <col min="14" max="14" width="10.375" style="1" customWidth="1"/>
    <col min="15" max="15" width="2.125" style="1" customWidth="1"/>
    <col min="16" max="16" width="14.75" style="1" customWidth="1"/>
    <col min="17" max="16384" width="8.75" style="1"/>
  </cols>
  <sheetData>
    <row r="1" spans="1:16" customFormat="1" ht="30" customHeight="1" x14ac:dyDescent="0.2">
      <c r="A1" s="115" t="s">
        <v>13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"/>
      <c r="P1" s="11"/>
    </row>
    <row r="3" spans="1:16" ht="14.25" customHeight="1" x14ac:dyDescent="0.2">
      <c r="A3" s="93"/>
      <c r="B3" s="116" t="s">
        <v>38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7"/>
    </row>
    <row r="4" spans="1:16" ht="12.75" thickBot="1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6" x14ac:dyDescent="0.2">
      <c r="B5" s="51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1:16" x14ac:dyDescent="0.2">
      <c r="B6" s="41"/>
      <c r="C6" s="118" t="s">
        <v>37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9"/>
    </row>
    <row r="7" spans="1:16" ht="12.75" thickBot="1" x14ac:dyDescent="0.25">
      <c r="B7" s="41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spans="1:16" ht="12.75" thickBot="1" x14ac:dyDescent="0.25">
      <c r="B8" s="41"/>
      <c r="C8" s="102" t="s">
        <v>39</v>
      </c>
      <c r="D8" s="98"/>
      <c r="E8" s="98"/>
      <c r="F8" s="98"/>
      <c r="G8" s="105">
        <v>0.1688279</v>
      </c>
      <c r="H8" s="102" t="s">
        <v>50</v>
      </c>
      <c r="I8" s="39"/>
      <c r="J8" s="39"/>
      <c r="K8" s="39"/>
      <c r="L8" s="39"/>
      <c r="M8" s="39"/>
      <c r="N8" s="40"/>
    </row>
    <row r="9" spans="1:16" ht="13.5" thickTop="1" thickBot="1" x14ac:dyDescent="0.25">
      <c r="B9" s="41"/>
      <c r="C9" s="42" t="s">
        <v>58</v>
      </c>
      <c r="D9" s="42"/>
      <c r="E9" s="42"/>
      <c r="F9" s="42"/>
      <c r="G9" s="106">
        <v>0</v>
      </c>
      <c r="H9" s="43" t="s">
        <v>33</v>
      </c>
      <c r="I9" s="42"/>
      <c r="J9" s="42"/>
      <c r="K9" s="42"/>
      <c r="L9" s="42"/>
      <c r="M9" s="42"/>
      <c r="N9" s="44"/>
      <c r="P9" s="109"/>
    </row>
    <row r="10" spans="1:16" ht="13.5" thickTop="1" thickBot="1" x14ac:dyDescent="0.25">
      <c r="B10" s="41"/>
      <c r="C10" s="42" t="s">
        <v>59</v>
      </c>
      <c r="D10" s="42"/>
      <c r="E10" s="42"/>
      <c r="F10" s="42"/>
      <c r="G10" s="106">
        <v>65584261</v>
      </c>
      <c r="H10" s="43" t="s">
        <v>51</v>
      </c>
      <c r="I10" s="42"/>
      <c r="J10" s="42"/>
      <c r="K10" s="42"/>
      <c r="L10" s="42"/>
      <c r="M10" s="42"/>
      <c r="N10" s="44"/>
      <c r="P10" s="109"/>
    </row>
    <row r="11" spans="1:16" ht="15" customHeight="1" thickTop="1" thickBot="1" x14ac:dyDescent="0.25">
      <c r="B11" s="41"/>
      <c r="C11" s="42" t="s">
        <v>18</v>
      </c>
      <c r="D11" s="42"/>
      <c r="E11" s="42"/>
      <c r="F11" s="42"/>
      <c r="G11" s="106">
        <v>1884641943</v>
      </c>
      <c r="H11" s="111" t="s">
        <v>40</v>
      </c>
      <c r="I11" s="113"/>
      <c r="J11" s="113"/>
      <c r="K11" s="113"/>
      <c r="L11" s="113"/>
      <c r="M11" s="113"/>
      <c r="N11" s="114"/>
      <c r="P11" s="109"/>
    </row>
    <row r="12" spans="1:16" ht="14.25" customHeight="1" thickTop="1" thickBot="1" x14ac:dyDescent="0.25">
      <c r="B12" s="41"/>
      <c r="C12" s="42" t="s">
        <v>49</v>
      </c>
      <c r="D12" s="42"/>
      <c r="E12" s="42"/>
      <c r="F12" s="45"/>
      <c r="G12" s="106">
        <v>334606216</v>
      </c>
      <c r="H12" s="111" t="s">
        <v>52</v>
      </c>
      <c r="I12" s="113"/>
      <c r="J12" s="113"/>
      <c r="K12" s="113"/>
      <c r="L12" s="113"/>
      <c r="M12" s="113"/>
      <c r="N12" s="114"/>
      <c r="P12" s="109"/>
    </row>
    <row r="13" spans="1:16" ht="15" customHeight="1" thickTop="1" thickBot="1" x14ac:dyDescent="0.25">
      <c r="B13" s="41"/>
      <c r="C13" s="42" t="s">
        <v>41</v>
      </c>
      <c r="D13" s="42"/>
      <c r="E13" s="42"/>
      <c r="F13" s="45"/>
      <c r="G13" s="106">
        <v>421365846</v>
      </c>
      <c r="H13" s="111" t="s">
        <v>53</v>
      </c>
      <c r="I13" s="113"/>
      <c r="J13" s="113"/>
      <c r="K13" s="113"/>
      <c r="L13" s="113"/>
      <c r="M13" s="113"/>
      <c r="N13" s="114"/>
      <c r="P13" s="109"/>
    </row>
    <row r="14" spans="1:16" ht="14.25" customHeight="1" thickTop="1" thickBot="1" x14ac:dyDescent="0.25">
      <c r="B14" s="41"/>
      <c r="C14" s="42" t="s">
        <v>42</v>
      </c>
      <c r="D14" s="42"/>
      <c r="E14" s="42"/>
      <c r="F14" s="45"/>
      <c r="G14" s="106">
        <v>48396698</v>
      </c>
      <c r="H14" s="111" t="s">
        <v>54</v>
      </c>
      <c r="I14" s="113"/>
      <c r="J14" s="113"/>
      <c r="K14" s="113"/>
      <c r="L14" s="113"/>
      <c r="M14" s="113"/>
      <c r="N14" s="114"/>
      <c r="P14" s="109"/>
    </row>
    <row r="15" spans="1:16" ht="12" customHeight="1" thickTop="1" thickBot="1" x14ac:dyDescent="0.25">
      <c r="B15" s="41"/>
      <c r="C15" s="42" t="s">
        <v>31</v>
      </c>
      <c r="D15" s="42"/>
      <c r="E15" s="42"/>
      <c r="F15" s="45"/>
      <c r="G15" s="106">
        <v>557667471</v>
      </c>
      <c r="H15" s="111" t="s">
        <v>43</v>
      </c>
      <c r="I15" s="113"/>
      <c r="J15" s="113"/>
      <c r="K15" s="113"/>
      <c r="L15" s="113"/>
      <c r="M15" s="113"/>
      <c r="N15" s="114"/>
      <c r="P15" s="109"/>
    </row>
    <row r="16" spans="1:16" ht="14.25" customHeight="1" thickTop="1" thickBot="1" x14ac:dyDescent="0.25">
      <c r="B16" s="41"/>
      <c r="C16" s="42" t="s">
        <v>32</v>
      </c>
      <c r="D16" s="42"/>
      <c r="E16" s="42"/>
      <c r="F16" s="45"/>
      <c r="G16" s="106">
        <v>38622862</v>
      </c>
      <c r="H16" s="111" t="s">
        <v>44</v>
      </c>
      <c r="I16" s="113"/>
      <c r="J16" s="113"/>
      <c r="K16" s="113"/>
      <c r="L16" s="113"/>
      <c r="M16" s="113"/>
      <c r="N16" s="114"/>
      <c r="P16" s="109"/>
    </row>
    <row r="17" spans="2:16" ht="15.75" customHeight="1" thickTop="1" thickBot="1" x14ac:dyDescent="0.25">
      <c r="B17" s="41"/>
      <c r="C17" s="42" t="s">
        <v>1</v>
      </c>
      <c r="D17" s="42"/>
      <c r="E17" s="42"/>
      <c r="F17" s="45"/>
      <c r="G17" s="106">
        <v>2007588437</v>
      </c>
      <c r="H17" s="111" t="s">
        <v>55</v>
      </c>
      <c r="I17" s="113"/>
      <c r="J17" s="113"/>
      <c r="K17" s="113"/>
      <c r="L17" s="113"/>
      <c r="M17" s="113"/>
      <c r="N17" s="114"/>
      <c r="P17" s="109"/>
    </row>
    <row r="18" spans="2:16" ht="12.75" thickTop="1" x14ac:dyDescent="0.2">
      <c r="B18" s="41"/>
      <c r="C18" s="42"/>
      <c r="D18" s="42"/>
      <c r="E18" s="42"/>
      <c r="F18" s="45"/>
      <c r="G18" s="45"/>
      <c r="H18" s="42"/>
      <c r="I18" s="42"/>
      <c r="J18" s="42"/>
      <c r="K18" s="42"/>
      <c r="L18" s="42"/>
      <c r="M18" s="42"/>
      <c r="N18" s="44"/>
    </row>
    <row r="19" spans="2:16" ht="12.75" thickBot="1" x14ac:dyDescent="0.25">
      <c r="B19" s="41"/>
      <c r="C19" s="42" t="s">
        <v>7</v>
      </c>
      <c r="D19" s="42"/>
      <c r="E19" s="42"/>
      <c r="F19" s="45"/>
      <c r="G19" s="46">
        <f>IF(G17&gt;G11,(-1*(G17-G11)),(G11-G17))</f>
        <v>-122946494</v>
      </c>
      <c r="H19" s="42" t="s">
        <v>15</v>
      </c>
      <c r="I19" s="42"/>
      <c r="J19" s="42"/>
      <c r="K19" s="42"/>
      <c r="L19" s="42"/>
      <c r="M19" s="42"/>
      <c r="N19" s="44"/>
    </row>
    <row r="20" spans="2:16" ht="12.75" thickTop="1" x14ac:dyDescent="0.2">
      <c r="B20" s="41"/>
      <c r="C20" s="42"/>
      <c r="D20" s="42"/>
      <c r="E20" s="42"/>
      <c r="F20" s="45"/>
      <c r="G20" s="45"/>
      <c r="H20" s="42"/>
      <c r="I20" s="42"/>
      <c r="J20" s="42"/>
      <c r="K20" s="42"/>
      <c r="L20" s="42"/>
      <c r="M20" s="42"/>
      <c r="N20" s="44"/>
    </row>
    <row r="21" spans="2:16" ht="12.75" thickBot="1" x14ac:dyDescent="0.25">
      <c r="B21" s="47"/>
      <c r="C21" s="48"/>
      <c r="D21" s="48"/>
      <c r="E21" s="48"/>
      <c r="F21" s="49"/>
      <c r="G21" s="49"/>
      <c r="H21" s="48"/>
      <c r="I21" s="48"/>
      <c r="J21" s="48"/>
      <c r="K21" s="48"/>
      <c r="L21" s="48"/>
      <c r="M21" s="48"/>
      <c r="N21" s="50"/>
    </row>
    <row r="22" spans="2:16" ht="12.75" thickBot="1" x14ac:dyDescent="0.25">
      <c r="F22" s="2"/>
    </row>
    <row r="23" spans="2:16" x14ac:dyDescent="0.2">
      <c r="B23" s="12"/>
      <c r="C23" s="13"/>
      <c r="D23" s="13"/>
      <c r="E23" s="13"/>
      <c r="F23" s="13"/>
      <c r="G23" s="13"/>
      <c r="H23" s="13"/>
      <c r="I23" s="13"/>
      <c r="J23" s="14"/>
      <c r="K23" s="13"/>
      <c r="L23" s="13"/>
      <c r="M23" s="13"/>
      <c r="N23" s="30"/>
    </row>
    <row r="24" spans="2:16" x14ac:dyDescent="0.2">
      <c r="B24" s="22"/>
      <c r="C24" s="62" t="s">
        <v>28</v>
      </c>
      <c r="D24" s="17"/>
      <c r="E24" s="17"/>
      <c r="F24" s="17"/>
      <c r="G24" s="19"/>
      <c r="H24" s="17"/>
      <c r="I24" s="17"/>
      <c r="J24" s="17"/>
      <c r="K24" s="17"/>
      <c r="L24" s="17"/>
      <c r="M24" s="17"/>
      <c r="N24" s="24"/>
    </row>
    <row r="25" spans="2:16" x14ac:dyDescent="0.2">
      <c r="B25" s="22"/>
      <c r="C25" s="63"/>
      <c r="D25" s="17"/>
      <c r="E25" s="17"/>
      <c r="F25" s="17"/>
      <c r="G25" s="19"/>
      <c r="H25" s="17"/>
      <c r="I25" s="17"/>
      <c r="J25" s="17"/>
      <c r="K25" s="17"/>
      <c r="L25" s="17"/>
      <c r="M25" s="17"/>
      <c r="N25" s="24"/>
    </row>
    <row r="26" spans="2:16" x14ac:dyDescent="0.2">
      <c r="B26" s="22"/>
      <c r="C26" s="63" t="s">
        <v>4</v>
      </c>
      <c r="D26" s="17"/>
      <c r="E26" s="17"/>
      <c r="F26" s="17"/>
      <c r="G26" s="23">
        <f>+G10</f>
        <v>65584261</v>
      </c>
      <c r="H26" s="17"/>
      <c r="I26" s="20"/>
      <c r="J26" s="20"/>
      <c r="K26" s="20"/>
      <c r="L26" s="20"/>
      <c r="M26" s="20"/>
      <c r="N26" s="21"/>
    </row>
    <row r="27" spans="2:16" x14ac:dyDescent="0.2">
      <c r="B27" s="22"/>
      <c r="C27" s="17" t="s">
        <v>5</v>
      </c>
      <c r="D27" s="17"/>
      <c r="E27" s="17"/>
      <c r="F27" s="17"/>
      <c r="G27" s="23">
        <f>-1*G10</f>
        <v>-65584261</v>
      </c>
      <c r="H27" s="17"/>
      <c r="I27" s="20"/>
      <c r="J27" s="20"/>
      <c r="K27" s="20"/>
      <c r="L27" s="20"/>
      <c r="M27" s="20"/>
      <c r="N27" s="21"/>
    </row>
    <row r="28" spans="2:16" ht="12.75" thickBot="1" x14ac:dyDescent="0.25">
      <c r="B28" s="6"/>
      <c r="C28" s="26"/>
      <c r="D28" s="26"/>
      <c r="E28" s="26"/>
      <c r="F28" s="26"/>
      <c r="G28" s="27"/>
      <c r="H28" s="26"/>
      <c r="I28" s="31"/>
      <c r="J28" s="31"/>
      <c r="K28" s="31"/>
      <c r="L28" s="31"/>
      <c r="M28" s="31"/>
      <c r="N28" s="32"/>
    </row>
    <row r="30" spans="2:16" ht="12.75" thickBot="1" x14ac:dyDescent="0.25">
      <c r="G30" s="7"/>
      <c r="P30" s="3"/>
    </row>
    <row r="31" spans="2:16" x14ac:dyDescent="0.2">
      <c r="B31" s="12"/>
      <c r="C31" s="13"/>
      <c r="D31" s="13"/>
      <c r="E31" s="13"/>
      <c r="F31" s="13"/>
      <c r="G31" s="14"/>
      <c r="H31" s="13"/>
      <c r="I31" s="15"/>
      <c r="J31" s="15"/>
      <c r="K31" s="15"/>
      <c r="L31" s="15"/>
      <c r="M31" s="15"/>
      <c r="N31" s="16"/>
    </row>
    <row r="32" spans="2:16" x14ac:dyDescent="0.2">
      <c r="B32" s="22"/>
      <c r="C32" s="61" t="s">
        <v>29</v>
      </c>
      <c r="D32" s="17"/>
      <c r="E32" s="17"/>
      <c r="F32" s="18"/>
      <c r="G32" s="19"/>
      <c r="H32" s="17"/>
      <c r="I32" s="20"/>
      <c r="J32" s="20"/>
      <c r="K32" s="20"/>
      <c r="L32" s="20"/>
      <c r="M32" s="20"/>
      <c r="N32" s="21"/>
    </row>
    <row r="33" spans="2:14" x14ac:dyDescent="0.2">
      <c r="B33" s="22"/>
      <c r="C33" s="17"/>
      <c r="D33" s="17"/>
      <c r="E33" s="17"/>
      <c r="F33" s="17"/>
      <c r="G33" s="19"/>
      <c r="H33" s="17"/>
      <c r="I33" s="20"/>
      <c r="J33" s="20"/>
      <c r="K33" s="20"/>
      <c r="L33" s="20"/>
      <c r="M33" s="20"/>
      <c r="N33" s="21"/>
    </row>
    <row r="34" spans="2:14" x14ac:dyDescent="0.2">
      <c r="B34" s="22"/>
      <c r="C34" s="17" t="s">
        <v>4</v>
      </c>
      <c r="D34" s="17"/>
      <c r="E34" s="17"/>
      <c r="F34" s="17"/>
      <c r="G34" s="19">
        <f>(G37+G36+G35)*-1</f>
        <v>-188530755</v>
      </c>
      <c r="H34" s="17"/>
      <c r="I34" s="20"/>
      <c r="J34" s="20"/>
      <c r="K34" s="20"/>
      <c r="L34" s="20"/>
      <c r="M34" s="20"/>
      <c r="N34" s="21"/>
    </row>
    <row r="35" spans="2:14" x14ac:dyDescent="0.2">
      <c r="B35" s="22"/>
      <c r="C35" s="17" t="s">
        <v>0</v>
      </c>
      <c r="D35" s="17"/>
      <c r="E35" s="17"/>
      <c r="F35" s="17"/>
      <c r="G35" s="19">
        <f>+G12</f>
        <v>334606216</v>
      </c>
      <c r="H35" s="17"/>
      <c r="I35" s="20"/>
      <c r="J35" s="20"/>
      <c r="K35" s="20"/>
      <c r="L35" s="20"/>
      <c r="M35" s="20"/>
      <c r="N35" s="21"/>
    </row>
    <row r="36" spans="2:14" ht="18" customHeight="1" x14ac:dyDescent="0.2">
      <c r="B36" s="22"/>
      <c r="C36" s="17" t="s">
        <v>5</v>
      </c>
      <c r="D36" s="17"/>
      <c r="E36" s="17"/>
      <c r="F36" s="17"/>
      <c r="G36" s="19">
        <f>G13-G15</f>
        <v>-136301625</v>
      </c>
      <c r="H36" s="17"/>
      <c r="I36" s="20"/>
      <c r="J36" s="20"/>
      <c r="K36" s="20"/>
      <c r="L36" s="20"/>
      <c r="M36" s="20"/>
      <c r="N36" s="21"/>
    </row>
    <row r="37" spans="2:14" x14ac:dyDescent="0.2">
      <c r="B37" s="22"/>
      <c r="C37" s="17" t="s">
        <v>6</v>
      </c>
      <c r="D37" s="17"/>
      <c r="E37" s="17"/>
      <c r="F37" s="17"/>
      <c r="G37" s="19">
        <f>G16-G14</f>
        <v>-9773836</v>
      </c>
      <c r="H37" s="17"/>
      <c r="I37" s="17"/>
      <c r="J37" s="23"/>
      <c r="K37" s="17"/>
      <c r="L37" s="17"/>
      <c r="M37" s="17"/>
      <c r="N37" s="24"/>
    </row>
    <row r="38" spans="2:14" ht="12.75" thickBot="1" x14ac:dyDescent="0.25">
      <c r="B38" s="25"/>
      <c r="C38" s="26"/>
      <c r="D38" s="26"/>
      <c r="E38" s="26"/>
      <c r="F38" s="27"/>
      <c r="G38" s="27"/>
      <c r="H38" s="26"/>
      <c r="I38" s="26"/>
      <c r="J38" s="28"/>
      <c r="K38" s="26"/>
      <c r="L38" s="26"/>
      <c r="M38" s="26"/>
      <c r="N38" s="29"/>
    </row>
    <row r="39" spans="2:14" x14ac:dyDescent="0.2">
      <c r="F39" s="2"/>
      <c r="J39" s="3"/>
    </row>
    <row r="40" spans="2:14" ht="12.75" thickBot="1" x14ac:dyDescent="0.25">
      <c r="G40" s="1"/>
      <c r="M40" s="3"/>
    </row>
    <row r="41" spans="2:14" x14ac:dyDescent="0.2"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  <c r="N41" s="54"/>
    </row>
    <row r="42" spans="2:14" x14ac:dyDescent="0.2">
      <c r="B42" s="41"/>
      <c r="C42" s="42" t="s">
        <v>30</v>
      </c>
      <c r="D42" s="42"/>
      <c r="E42" s="42"/>
      <c r="F42" s="45"/>
      <c r="G42" s="45">
        <f>G34+G26</f>
        <v>-122946494</v>
      </c>
      <c r="H42" s="42"/>
      <c r="I42" s="42"/>
      <c r="J42" s="42"/>
      <c r="K42" s="42"/>
      <c r="L42" s="42"/>
      <c r="M42" s="55"/>
      <c r="N42" s="44"/>
    </row>
    <row r="43" spans="2:14" x14ac:dyDescent="0.2">
      <c r="B43" s="41"/>
      <c r="C43" s="42" t="s">
        <v>8</v>
      </c>
      <c r="D43" s="42"/>
      <c r="E43" s="42"/>
      <c r="F43" s="42"/>
      <c r="G43" s="45">
        <f>+G19</f>
        <v>-122946494</v>
      </c>
      <c r="H43" s="56"/>
      <c r="I43" s="42"/>
      <c r="J43" s="42"/>
      <c r="K43" s="42"/>
      <c r="L43" s="42"/>
      <c r="M43" s="42"/>
      <c r="N43" s="44"/>
    </row>
    <row r="44" spans="2:14" ht="14.25" x14ac:dyDescent="0.35">
      <c r="B44" s="41"/>
      <c r="C44" s="42"/>
      <c r="D44" s="42"/>
      <c r="E44" s="42"/>
      <c r="F44" s="42"/>
      <c r="G44" s="57"/>
      <c r="H44" s="42"/>
      <c r="I44" s="42"/>
      <c r="J44" s="42"/>
      <c r="K44" s="42"/>
      <c r="L44" s="42"/>
      <c r="M44" s="42"/>
      <c r="N44" s="44"/>
    </row>
    <row r="45" spans="2:14" ht="27.75" customHeight="1" thickBot="1" x14ac:dyDescent="0.25">
      <c r="B45" s="41"/>
      <c r="C45" s="42" t="s">
        <v>25</v>
      </c>
      <c r="D45" s="42"/>
      <c r="E45" s="42"/>
      <c r="F45" s="42"/>
      <c r="G45" s="58">
        <f>G43-G42</f>
        <v>0</v>
      </c>
      <c r="H45" s="111" t="s">
        <v>35</v>
      </c>
      <c r="I45" s="111"/>
      <c r="J45" s="111"/>
      <c r="K45" s="111"/>
      <c r="L45" s="111"/>
      <c r="M45" s="111"/>
      <c r="N45" s="112"/>
    </row>
    <row r="46" spans="2:14" ht="13.5" thickTop="1" thickBot="1" x14ac:dyDescent="0.25">
      <c r="B46" s="47"/>
      <c r="C46" s="64"/>
      <c r="D46" s="48"/>
      <c r="E46" s="48"/>
      <c r="F46" s="48"/>
      <c r="G46" s="49"/>
      <c r="H46" s="59"/>
      <c r="I46" s="48"/>
      <c r="J46" s="48"/>
      <c r="K46" s="48"/>
      <c r="L46" s="48"/>
      <c r="M46" s="60"/>
      <c r="N46" s="50"/>
    </row>
    <row r="47" spans="2:14" ht="12.75" thickBot="1" x14ac:dyDescent="0.25">
      <c r="C47" s="5"/>
      <c r="H47" s="4"/>
      <c r="M47" s="3"/>
    </row>
    <row r="48" spans="2:14" x14ac:dyDescent="0.2">
      <c r="B48" s="12"/>
      <c r="C48" s="65"/>
      <c r="D48" s="13"/>
      <c r="E48" s="13"/>
      <c r="F48" s="13"/>
      <c r="G48" s="14"/>
      <c r="H48" s="33"/>
      <c r="I48" s="13"/>
      <c r="J48" s="13"/>
      <c r="K48" s="13"/>
      <c r="L48" s="13"/>
      <c r="M48" s="34"/>
      <c r="N48" s="30"/>
    </row>
    <row r="49" spans="2:14" ht="15.75" customHeight="1" x14ac:dyDescent="0.2">
      <c r="B49" s="22"/>
      <c r="C49" s="61" t="s">
        <v>26</v>
      </c>
      <c r="D49" s="17"/>
      <c r="E49" s="17"/>
      <c r="F49" s="17"/>
      <c r="G49" s="19"/>
      <c r="H49" s="35"/>
      <c r="I49" s="17"/>
      <c r="J49" s="17"/>
      <c r="K49" s="17"/>
      <c r="L49" s="17"/>
      <c r="M49" s="23"/>
      <c r="N49" s="24"/>
    </row>
    <row r="50" spans="2:14" ht="15.75" customHeight="1" x14ac:dyDescent="0.2">
      <c r="B50" s="22"/>
      <c r="C50" s="61"/>
      <c r="D50" s="17"/>
      <c r="E50" s="17"/>
      <c r="F50" s="17"/>
      <c r="G50" s="19"/>
      <c r="H50" s="35"/>
      <c r="I50" s="17"/>
      <c r="J50" s="17"/>
      <c r="K50" s="17"/>
      <c r="L50" s="17"/>
      <c r="M50" s="23"/>
      <c r="N50" s="24"/>
    </row>
    <row r="51" spans="2:14" x14ac:dyDescent="0.2">
      <c r="B51" s="22"/>
      <c r="C51" s="17" t="s">
        <v>4</v>
      </c>
      <c r="D51" s="17"/>
      <c r="E51" s="17"/>
      <c r="F51" s="17"/>
      <c r="G51" s="19">
        <f>G45</f>
        <v>0</v>
      </c>
      <c r="H51" s="35"/>
      <c r="I51" s="17"/>
      <c r="J51" s="17"/>
      <c r="K51" s="17"/>
      <c r="L51" s="17"/>
      <c r="M51" s="23"/>
      <c r="N51" s="24"/>
    </row>
    <row r="52" spans="2:14" x14ac:dyDescent="0.2">
      <c r="B52" s="22"/>
      <c r="C52" s="17" t="s">
        <v>0</v>
      </c>
      <c r="D52" s="17"/>
      <c r="E52" s="17"/>
      <c r="F52" s="17"/>
      <c r="G52" s="19">
        <f>G45*-1</f>
        <v>0</v>
      </c>
      <c r="H52" s="35"/>
      <c r="I52" s="17"/>
      <c r="J52" s="17"/>
      <c r="K52" s="17"/>
      <c r="L52" s="17"/>
      <c r="M52" s="23"/>
      <c r="N52" s="24"/>
    </row>
    <row r="53" spans="2:14" x14ac:dyDescent="0.2">
      <c r="B53" s="22"/>
      <c r="C53" s="17"/>
      <c r="D53" s="17"/>
      <c r="E53" s="17"/>
      <c r="F53" s="17"/>
      <c r="G53" s="19"/>
      <c r="H53" s="35"/>
      <c r="I53" s="17"/>
      <c r="J53" s="17"/>
      <c r="K53" s="17"/>
      <c r="L53" s="17"/>
      <c r="M53" s="23"/>
      <c r="N53" s="24"/>
    </row>
    <row r="54" spans="2:14" ht="12.75" thickBot="1" x14ac:dyDescent="0.25">
      <c r="B54" s="25"/>
      <c r="C54" s="66"/>
      <c r="D54" s="26"/>
      <c r="E54" s="26"/>
      <c r="F54" s="26"/>
      <c r="G54" s="27"/>
      <c r="H54" s="36"/>
      <c r="I54" s="26"/>
      <c r="J54" s="26"/>
      <c r="K54" s="26"/>
      <c r="L54" s="26"/>
      <c r="M54" s="28"/>
      <c r="N54" s="29"/>
    </row>
    <row r="55" spans="2:14" ht="12.75" thickBot="1" x14ac:dyDescent="0.25">
      <c r="C55" s="5"/>
      <c r="H55" s="4"/>
      <c r="M55" s="3"/>
    </row>
    <row r="56" spans="2:14" x14ac:dyDescent="0.2">
      <c r="B56" s="12"/>
      <c r="C56" s="13"/>
      <c r="D56" s="13"/>
      <c r="E56" s="13"/>
      <c r="F56" s="13"/>
      <c r="G56" s="14"/>
      <c r="H56" s="13"/>
      <c r="I56" s="13"/>
      <c r="J56" s="13"/>
      <c r="K56" s="13"/>
      <c r="L56" s="13"/>
      <c r="M56" s="13"/>
      <c r="N56" s="30"/>
    </row>
    <row r="57" spans="2:14" x14ac:dyDescent="0.2">
      <c r="B57" s="22"/>
      <c r="C57" s="61" t="s">
        <v>27</v>
      </c>
      <c r="D57" s="17"/>
      <c r="E57" s="17"/>
      <c r="F57" s="17"/>
      <c r="G57" s="19"/>
      <c r="H57" s="17"/>
      <c r="I57" s="17"/>
      <c r="J57" s="17"/>
      <c r="K57" s="17"/>
      <c r="L57" s="17"/>
      <c r="M57" s="17"/>
      <c r="N57" s="24"/>
    </row>
    <row r="58" spans="2:14" x14ac:dyDescent="0.2">
      <c r="B58" s="22"/>
      <c r="C58" s="17"/>
      <c r="D58" s="17"/>
      <c r="E58" s="17"/>
      <c r="F58" s="17"/>
      <c r="G58" s="19"/>
      <c r="H58" s="17"/>
      <c r="I58" s="17"/>
      <c r="J58" s="17"/>
      <c r="K58" s="17"/>
      <c r="L58" s="17"/>
      <c r="M58" s="17"/>
      <c r="N58" s="24"/>
    </row>
    <row r="59" spans="2:14" x14ac:dyDescent="0.2">
      <c r="B59" s="22"/>
      <c r="C59" s="17" t="s">
        <v>5</v>
      </c>
      <c r="D59" s="17"/>
      <c r="E59" s="17"/>
      <c r="F59" s="17"/>
      <c r="G59" s="23">
        <f>+G9</f>
        <v>0</v>
      </c>
      <c r="H59" s="17"/>
      <c r="I59" s="17"/>
      <c r="J59" s="17"/>
      <c r="K59" s="17"/>
      <c r="L59" s="17"/>
      <c r="M59" s="17"/>
      <c r="N59" s="24"/>
    </row>
    <row r="60" spans="2:14" x14ac:dyDescent="0.2">
      <c r="B60" s="22"/>
      <c r="C60" s="17" t="s">
        <v>0</v>
      </c>
      <c r="D60" s="17"/>
      <c r="E60" s="17"/>
      <c r="F60" s="17"/>
      <c r="G60" s="19">
        <f>G59*-1</f>
        <v>0</v>
      </c>
      <c r="H60" s="17"/>
      <c r="I60" s="17"/>
      <c r="J60" s="17"/>
      <c r="K60" s="17"/>
      <c r="L60" s="17"/>
      <c r="M60" s="17"/>
      <c r="N60" s="24"/>
    </row>
    <row r="61" spans="2:14" x14ac:dyDescent="0.2">
      <c r="B61" s="22"/>
      <c r="C61" s="17"/>
      <c r="D61" s="17"/>
      <c r="E61" s="17"/>
      <c r="F61" s="17"/>
      <c r="G61" s="19"/>
      <c r="H61" s="17"/>
      <c r="I61" s="17"/>
      <c r="J61" s="17"/>
      <c r="K61" s="17"/>
      <c r="L61" s="17"/>
      <c r="M61" s="17"/>
      <c r="N61" s="24"/>
    </row>
    <row r="62" spans="2:14" x14ac:dyDescent="0.2">
      <c r="B62" s="22"/>
      <c r="C62" s="63"/>
      <c r="D62" s="17"/>
      <c r="E62" s="17"/>
      <c r="F62" s="19"/>
      <c r="G62" s="19"/>
      <c r="H62" s="17"/>
      <c r="I62" s="17"/>
      <c r="J62" s="17"/>
      <c r="K62" s="17"/>
      <c r="L62" s="17"/>
      <c r="M62" s="17"/>
      <c r="N62" s="24"/>
    </row>
    <row r="63" spans="2:14" ht="12.75" thickBot="1" x14ac:dyDescent="0.25"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9"/>
    </row>
    <row r="64" spans="2:14" x14ac:dyDescent="0.2">
      <c r="C64" s="5"/>
      <c r="H64" s="4"/>
      <c r="M64" s="3"/>
    </row>
    <row r="65" spans="3:8" x14ac:dyDescent="0.2">
      <c r="G65" s="1"/>
    </row>
    <row r="66" spans="3:8" x14ac:dyDescent="0.2">
      <c r="G66" s="1"/>
    </row>
    <row r="67" spans="3:8" x14ac:dyDescent="0.2">
      <c r="C67" s="5"/>
      <c r="H67" s="4"/>
    </row>
  </sheetData>
  <mergeCells count="11">
    <mergeCell ref="A1:N1"/>
    <mergeCell ref="B3:N3"/>
    <mergeCell ref="H15:N15"/>
    <mergeCell ref="H16:N16"/>
    <mergeCell ref="H17:N17"/>
    <mergeCell ref="C6:N6"/>
    <mergeCell ref="H45:N45"/>
    <mergeCell ref="H11:N11"/>
    <mergeCell ref="H12:N12"/>
    <mergeCell ref="H13:N13"/>
    <mergeCell ref="H14:N14"/>
  </mergeCells>
  <printOptions gridLines="1"/>
  <pageMargins left="0.19" right="0.25" top="0.32" bottom="0.3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34"/>
  <sheetViews>
    <sheetView zoomScale="85" zoomScaleNormal="85" workbookViewId="0">
      <selection activeCell="E10" sqref="E10"/>
    </sheetView>
  </sheetViews>
  <sheetFormatPr defaultRowHeight="14.25" x14ac:dyDescent="0.2"/>
  <cols>
    <col min="1" max="1" width="1.75" customWidth="1"/>
    <col min="2" max="2" width="2.75" customWidth="1"/>
    <col min="3" max="3" width="83.5" customWidth="1"/>
    <col min="4" max="4" width="1.625" customWidth="1"/>
    <col min="5" max="5" width="17.625" customWidth="1"/>
    <col min="6" max="6" width="2.5" customWidth="1"/>
    <col min="7" max="7" width="13" customWidth="1"/>
    <col min="8" max="8" width="3.625" customWidth="1"/>
    <col min="9" max="9" width="14" customWidth="1"/>
    <col min="10" max="10" width="2.5" customWidth="1"/>
    <col min="11" max="11" width="14" customWidth="1"/>
    <col min="12" max="12" width="3.125" customWidth="1"/>
    <col min="13" max="13" width="1.625" customWidth="1"/>
    <col min="14" max="14" width="6.125" customWidth="1"/>
  </cols>
  <sheetData>
    <row r="1" spans="1:12" ht="30" customHeight="1" x14ac:dyDescent="0.2">
      <c r="A1" s="67"/>
      <c r="B1" s="120" t="s">
        <v>14</v>
      </c>
      <c r="C1" s="120"/>
      <c r="D1" s="120"/>
      <c r="E1" s="120"/>
      <c r="F1" s="120"/>
      <c r="G1" s="120"/>
      <c r="H1" s="120"/>
      <c r="I1" s="120"/>
      <c r="J1" s="120"/>
      <c r="K1" s="120"/>
    </row>
    <row r="2" spans="1:12" ht="28.5" customHeight="1" x14ac:dyDescent="0.2">
      <c r="A2" s="67"/>
      <c r="B2" s="69"/>
      <c r="C2" s="97"/>
      <c r="D2" s="69"/>
      <c r="E2" s="122" t="s">
        <v>11</v>
      </c>
      <c r="F2" s="122"/>
      <c r="G2" s="122"/>
      <c r="H2" s="122"/>
      <c r="I2" s="122"/>
      <c r="J2" s="122"/>
      <c r="K2" s="122"/>
    </row>
    <row r="3" spans="1:12" ht="15" customHeight="1" x14ac:dyDescent="0.2">
      <c r="A3" s="67"/>
      <c r="E3" s="129" t="s">
        <v>9</v>
      </c>
      <c r="F3" s="70"/>
      <c r="G3" s="125" t="s">
        <v>5</v>
      </c>
      <c r="H3" s="71"/>
      <c r="I3" s="125" t="s">
        <v>6</v>
      </c>
      <c r="K3" s="125" t="s">
        <v>0</v>
      </c>
      <c r="L3" s="9"/>
    </row>
    <row r="4" spans="1:12" ht="15" customHeight="1" thickBot="1" x14ac:dyDescent="0.3">
      <c r="A4" s="67"/>
      <c r="B4" s="123" t="s">
        <v>12</v>
      </c>
      <c r="C4" s="123"/>
      <c r="E4" s="130"/>
      <c r="F4" s="70"/>
      <c r="G4" s="126"/>
      <c r="H4" s="72"/>
      <c r="I4" s="126"/>
      <c r="K4" s="126"/>
    </row>
    <row r="5" spans="1:12" x14ac:dyDescent="0.2">
      <c r="A5" s="67"/>
      <c r="E5" s="73"/>
      <c r="F5" s="73"/>
      <c r="G5" s="72"/>
      <c r="H5" s="72"/>
      <c r="I5" s="72"/>
    </row>
    <row r="6" spans="1:12" x14ac:dyDescent="0.2">
      <c r="A6" s="67"/>
      <c r="E6" s="73"/>
      <c r="F6" s="73"/>
      <c r="G6" s="72"/>
      <c r="H6" s="72"/>
      <c r="I6" s="72"/>
    </row>
    <row r="7" spans="1:12" x14ac:dyDescent="0.2">
      <c r="A7" s="68"/>
      <c r="B7" s="74"/>
      <c r="C7" s="75"/>
      <c r="D7" s="75"/>
      <c r="E7" s="73"/>
      <c r="F7" s="73"/>
      <c r="G7" s="72"/>
      <c r="H7" s="72"/>
      <c r="I7" s="72"/>
    </row>
    <row r="8" spans="1:12" ht="15" x14ac:dyDescent="0.25">
      <c r="A8" s="67"/>
      <c r="B8" s="76" t="s">
        <v>45</v>
      </c>
      <c r="C8" s="77"/>
      <c r="D8" s="77"/>
      <c r="E8" s="78">
        <f>'JE Tool'!G11*-1</f>
        <v>-1884641943</v>
      </c>
      <c r="F8" s="78"/>
      <c r="G8" s="79">
        <f>'JE Tool'!G15+'JE Tool'!G10</f>
        <v>623251732</v>
      </c>
      <c r="H8" s="80"/>
      <c r="I8" s="80">
        <f>'JE Tool'!G16*-1</f>
        <v>-38622862</v>
      </c>
      <c r="J8" s="77"/>
      <c r="K8" s="80">
        <v>0</v>
      </c>
    </row>
    <row r="9" spans="1:12" ht="15" x14ac:dyDescent="0.25">
      <c r="A9" s="67"/>
      <c r="B9" s="81"/>
      <c r="E9" s="82"/>
      <c r="F9" s="82"/>
      <c r="G9" s="83"/>
      <c r="H9" s="72"/>
      <c r="I9" s="84"/>
      <c r="K9" s="81"/>
    </row>
    <row r="10" spans="1:12" ht="15" x14ac:dyDescent="0.25">
      <c r="A10" s="67"/>
      <c r="B10" s="85"/>
      <c r="C10" s="94" t="s">
        <v>60</v>
      </c>
      <c r="D10" s="81"/>
      <c r="E10" s="72">
        <f>'JE Tool'!G26</f>
        <v>65584261</v>
      </c>
      <c r="F10" s="84"/>
      <c r="G10" s="72">
        <f>'JE Tool'!G27</f>
        <v>-65584261</v>
      </c>
      <c r="H10" s="72"/>
      <c r="K10" s="72"/>
    </row>
    <row r="11" spans="1:12" ht="15" x14ac:dyDescent="0.25">
      <c r="A11" s="67"/>
      <c r="B11" s="85"/>
      <c r="C11" t="s">
        <v>61</v>
      </c>
      <c r="D11" s="81"/>
      <c r="E11" s="72">
        <f>'JE Tool'!G34</f>
        <v>-188530755</v>
      </c>
      <c r="F11" s="84"/>
      <c r="G11" s="72">
        <f>'JE Tool'!G36</f>
        <v>-136301625</v>
      </c>
      <c r="H11" s="72"/>
      <c r="I11" s="72">
        <f>'JE Tool'!G37</f>
        <v>-9773836</v>
      </c>
      <c r="K11" s="72">
        <f>'JE Tool'!G35</f>
        <v>334606216</v>
      </c>
    </row>
    <row r="12" spans="1:12" x14ac:dyDescent="0.2">
      <c r="A12" s="67"/>
    </row>
    <row r="13" spans="1:12" ht="15" x14ac:dyDescent="0.25">
      <c r="A13" s="67"/>
      <c r="B13" s="85"/>
      <c r="D13" s="81"/>
      <c r="E13" s="72"/>
      <c r="F13" s="84"/>
      <c r="G13" s="72"/>
      <c r="H13" s="72"/>
      <c r="K13" s="72"/>
    </row>
    <row r="14" spans="1:12" ht="19.5" customHeight="1" x14ac:dyDescent="0.25">
      <c r="A14" s="67"/>
      <c r="B14" s="85"/>
      <c r="C14" s="95" t="s">
        <v>20</v>
      </c>
      <c r="D14" s="96"/>
      <c r="E14" s="86">
        <f>SUM(E8:E13)</f>
        <v>-2007588437</v>
      </c>
      <c r="F14" s="72"/>
      <c r="G14" s="86">
        <f t="shared" ref="G14:K14" si="0">SUM(G8:G13)</f>
        <v>421365846</v>
      </c>
      <c r="H14" s="72"/>
      <c r="I14" s="86">
        <f t="shared" si="0"/>
        <v>-48396698</v>
      </c>
      <c r="J14" s="72"/>
      <c r="K14" s="86">
        <f t="shared" si="0"/>
        <v>334606216</v>
      </c>
    </row>
    <row r="15" spans="1:12" ht="19.5" customHeight="1" x14ac:dyDescent="0.25">
      <c r="A15" s="67"/>
      <c r="B15" s="85"/>
      <c r="C15" s="95"/>
      <c r="D15" s="96"/>
      <c r="E15" s="72"/>
      <c r="F15" s="84"/>
      <c r="G15" s="72"/>
      <c r="H15" s="72"/>
      <c r="I15" s="72"/>
      <c r="J15" s="72"/>
      <c r="K15" s="72"/>
      <c r="L15" s="90"/>
    </row>
    <row r="16" spans="1:12" ht="15" x14ac:dyDescent="0.25">
      <c r="A16" s="67"/>
      <c r="B16" s="85"/>
      <c r="C16" t="s">
        <v>21</v>
      </c>
      <c r="D16" s="81"/>
      <c r="E16" s="72">
        <f>'JE Tool'!G45</f>
        <v>0</v>
      </c>
      <c r="F16" s="72"/>
      <c r="G16" s="72"/>
      <c r="H16" s="72"/>
      <c r="K16" s="72">
        <f>'JE Tool'!G52</f>
        <v>0</v>
      </c>
    </row>
    <row r="17" spans="1:14" ht="15" x14ac:dyDescent="0.25">
      <c r="A17" s="67"/>
      <c r="B17" s="85"/>
      <c r="C17" t="s">
        <v>19</v>
      </c>
      <c r="D17" s="81"/>
      <c r="E17" s="72"/>
      <c r="F17" s="84"/>
      <c r="G17" s="72">
        <f>'JE Tool'!G59</f>
        <v>0</v>
      </c>
      <c r="H17" s="72"/>
      <c r="I17" s="72"/>
      <c r="K17" s="72">
        <f>'JE Tool'!G60</f>
        <v>0</v>
      </c>
    </row>
    <row r="18" spans="1:14" ht="15" x14ac:dyDescent="0.25">
      <c r="A18" s="67"/>
      <c r="B18" s="85"/>
      <c r="E18" s="72"/>
      <c r="F18" s="84"/>
      <c r="G18" s="72"/>
      <c r="H18" s="72"/>
      <c r="K18" s="72"/>
    </row>
    <row r="19" spans="1:14" ht="15.75" thickBot="1" x14ac:dyDescent="0.3">
      <c r="A19" s="67"/>
      <c r="B19" s="121" t="s">
        <v>46</v>
      </c>
      <c r="C19" s="121"/>
      <c r="D19" s="87"/>
      <c r="E19" s="104">
        <f>E14+E16+E17</f>
        <v>-2007588437</v>
      </c>
      <c r="F19" s="103"/>
      <c r="G19" s="107">
        <f t="shared" ref="G19:K19" si="1">G14+G16+G17</f>
        <v>421365846</v>
      </c>
      <c r="H19" s="108"/>
      <c r="I19" s="107">
        <f t="shared" si="1"/>
        <v>-48396698</v>
      </c>
      <c r="J19" s="108"/>
      <c r="K19" s="107">
        <f t="shared" si="1"/>
        <v>334606216</v>
      </c>
      <c r="L19" s="90" t="s">
        <v>22</v>
      </c>
    </row>
    <row r="20" spans="1:14" ht="15.75" thickTop="1" x14ac:dyDescent="0.25">
      <c r="A20" s="67"/>
      <c r="B20" s="88"/>
      <c r="E20" s="89" t="s">
        <v>23</v>
      </c>
      <c r="F20" s="72"/>
      <c r="G20" s="89" t="s">
        <v>23</v>
      </c>
      <c r="H20" s="89"/>
      <c r="I20" s="90" t="s">
        <v>23</v>
      </c>
      <c r="K20" s="89" t="s">
        <v>24</v>
      </c>
      <c r="N20" s="10"/>
    </row>
    <row r="21" spans="1:14" ht="15" x14ac:dyDescent="0.25">
      <c r="A21" s="67"/>
      <c r="C21" s="91" t="s">
        <v>2</v>
      </c>
      <c r="D21" s="91"/>
      <c r="E21" s="92"/>
      <c r="F21" s="92"/>
      <c r="G21" s="92"/>
      <c r="H21" s="92"/>
      <c r="I21" s="92"/>
      <c r="J21" s="92">
        <f>J19-J8</f>
        <v>0</v>
      </c>
      <c r="N21" s="72"/>
    </row>
    <row r="22" spans="1:14" x14ac:dyDescent="0.2">
      <c r="A22" s="67"/>
      <c r="C22" s="74" t="s">
        <v>3</v>
      </c>
      <c r="D22" s="74"/>
      <c r="E22" s="99">
        <v>-11891330976</v>
      </c>
      <c r="F22" s="72"/>
      <c r="G22" s="72" t="s">
        <v>56</v>
      </c>
      <c r="H22" s="72"/>
      <c r="I22" s="72"/>
      <c r="J22" s="72"/>
    </row>
    <row r="23" spans="1:14" x14ac:dyDescent="0.2">
      <c r="A23" s="67"/>
      <c r="C23" s="74" t="s">
        <v>16</v>
      </c>
      <c r="D23" s="74"/>
      <c r="E23" s="100">
        <f>'JE Tool'!G8</f>
        <v>0.1688279</v>
      </c>
      <c r="F23" s="72"/>
      <c r="G23" s="72" t="s">
        <v>57</v>
      </c>
      <c r="H23" s="72"/>
      <c r="I23" s="72"/>
      <c r="J23" s="72"/>
    </row>
    <row r="24" spans="1:14" ht="15" thickBot="1" x14ac:dyDescent="0.25">
      <c r="A24" s="67"/>
      <c r="C24" s="74" t="s">
        <v>17</v>
      </c>
      <c r="D24" s="74"/>
      <c r="E24" s="101">
        <f>E22*E23</f>
        <v>-2007588436.8830304</v>
      </c>
      <c r="F24" s="72"/>
      <c r="G24" s="72"/>
      <c r="H24" s="72"/>
      <c r="I24" s="72"/>
      <c r="J24" s="72"/>
    </row>
    <row r="25" spans="1:14" ht="15" thickTop="1" x14ac:dyDescent="0.2">
      <c r="A25" s="67"/>
      <c r="C25" s="74"/>
      <c r="D25" s="74"/>
      <c r="E25" s="99"/>
      <c r="F25" s="72"/>
      <c r="G25" s="72"/>
      <c r="H25" s="72"/>
      <c r="I25" s="72"/>
      <c r="J25" s="72"/>
    </row>
    <row r="26" spans="1:14" ht="15" x14ac:dyDescent="0.25">
      <c r="A26" s="68"/>
      <c r="B26" s="127" t="s">
        <v>10</v>
      </c>
      <c r="C26" s="128"/>
      <c r="D26" s="75"/>
      <c r="E26" s="110"/>
      <c r="F26" s="72"/>
      <c r="G26" s="72"/>
      <c r="H26" s="72"/>
      <c r="I26" s="72"/>
      <c r="J26" s="72"/>
    </row>
    <row r="27" spans="1:14" ht="15" x14ac:dyDescent="0.25">
      <c r="A27" s="67"/>
      <c r="C27" t="s">
        <v>36</v>
      </c>
      <c r="F27" s="72"/>
      <c r="G27" s="72"/>
      <c r="H27" s="72"/>
      <c r="I27" s="72"/>
      <c r="J27" s="72"/>
      <c r="K27" s="10"/>
    </row>
    <row r="28" spans="1:14" ht="15" x14ac:dyDescent="0.25">
      <c r="A28" s="67"/>
      <c r="C28" t="s">
        <v>47</v>
      </c>
      <c r="K28" s="10"/>
    </row>
    <row r="29" spans="1:14" ht="15" x14ac:dyDescent="0.25">
      <c r="A29" s="67"/>
      <c r="C29" t="s">
        <v>34</v>
      </c>
    </row>
    <row r="30" spans="1:14" ht="15.75" customHeight="1" x14ac:dyDescent="0.25">
      <c r="A30" s="67"/>
      <c r="C30" s="124" t="s">
        <v>48</v>
      </c>
      <c r="D30" s="124"/>
      <c r="E30" s="124"/>
      <c r="F30" s="124"/>
      <c r="G30" s="124"/>
      <c r="H30" s="124"/>
      <c r="I30" s="124"/>
      <c r="J30" s="124"/>
      <c r="K30" s="124"/>
    </row>
    <row r="33" spans="7:7" x14ac:dyDescent="0.2">
      <c r="G33" s="72"/>
    </row>
    <row r="34" spans="7:7" x14ac:dyDescent="0.2">
      <c r="G34" s="72"/>
    </row>
  </sheetData>
  <mergeCells count="10">
    <mergeCell ref="B1:K1"/>
    <mergeCell ref="B19:C19"/>
    <mergeCell ref="E2:K2"/>
    <mergeCell ref="B4:C4"/>
    <mergeCell ref="C30:K30"/>
    <mergeCell ref="K3:K4"/>
    <mergeCell ref="B26:C26"/>
    <mergeCell ref="E3:E4"/>
    <mergeCell ref="G3:G4"/>
    <mergeCell ref="I3:I4"/>
  </mergeCells>
  <printOptions gridLines="1"/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JE Tool</vt:lpstr>
      <vt:lpstr>Summary of JEs </vt:lpstr>
      <vt:lpstr>'JE Tool'!Print_Area</vt:lpstr>
      <vt:lpstr>'Summary of JEs '!Print_Area</vt:lpstr>
    </vt:vector>
  </TitlesOfParts>
  <Company>North Dakota Retirement and Investment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aiacp_000</dc:creator>
  <cp:lastModifiedBy>Borruel LLC</cp:lastModifiedBy>
  <cp:lastPrinted>2019-01-14T23:50:46Z</cp:lastPrinted>
  <dcterms:created xsi:type="dcterms:W3CDTF">2014-12-03T13:26:55Z</dcterms:created>
  <dcterms:modified xsi:type="dcterms:W3CDTF">2019-04-22T19:40:48Z</dcterms:modified>
</cp:coreProperties>
</file>