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erb-aws-fs01.nmerb.local\userdata$\melissam\Documents\Form 9s\"/>
    </mc:Choice>
  </mc:AlternateContent>
  <xr:revisionPtr revIDLastSave="0" documentId="13_ncr:1_{B82B562F-3C10-4046-AC0D-A9BDDB473660}" xr6:coauthVersionLast="47" xr6:coauthVersionMax="47" xr10:uidLastSave="{00000000-0000-0000-0000-000000000000}"/>
  <bookViews>
    <workbookView xWindow="28680" yWindow="-105" windowWidth="29040" windowHeight="15720" xr2:uid="{00000000-000D-0000-FFFF-FFFF00000000}"/>
  </bookViews>
  <sheets>
    <sheet name="Member adjustments" sheetId="1" r:id="rId1"/>
    <sheet name="Form 100 Summary" sheetId="3" r:id="rId2"/>
    <sheet name="Instructions" sheetId="5" r:id="rId3"/>
    <sheet name="Rate table" sheetId="2" r:id="rId4"/>
  </sheets>
  <definedNames>
    <definedName name="_xlnm.Print_Area" localSheetId="2">Instructions!$A$1:$J$19</definedName>
    <definedName name="_xlnm.Print_Area" localSheetId="0">'Member adjustments'!$A$1:$M$36</definedName>
    <definedName name="_xlnm.Print_Titles" localSheetId="1">'Form 100 Summary'!$1:$6</definedName>
    <definedName name="_xlnm.Print_Titles" localSheetId="0">'Member adjustments'!$1:$7</definedName>
  </definedNames>
  <calcPr calcId="191028"/>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 i="1" l="1"/>
  <c r="K8" i="1" s="1"/>
  <c r="F8" i="1"/>
  <c r="J8" i="1" s="1"/>
  <c r="F9" i="1"/>
  <c r="J9" i="1" s="1"/>
  <c r="G9" i="1"/>
  <c r="K9" i="1" s="1"/>
  <c r="F19" i="1"/>
  <c r="J19" i="1" s="1"/>
  <c r="G33" i="1"/>
  <c r="K33" i="1" s="1"/>
  <c r="G32" i="1"/>
  <c r="K32" i="1" s="1"/>
  <c r="G31" i="1"/>
  <c r="K31" i="1" s="1"/>
  <c r="G30" i="1"/>
  <c r="K30" i="1" s="1"/>
  <c r="G29" i="1"/>
  <c r="K29" i="1" s="1"/>
  <c r="G28" i="1"/>
  <c r="K28" i="1" s="1"/>
  <c r="G27" i="1"/>
  <c r="K27" i="1" s="1"/>
  <c r="G26" i="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G12" i="1"/>
  <c r="K12" i="1" s="1"/>
  <c r="G11" i="1"/>
  <c r="K11" i="1" s="1"/>
  <c r="G10" i="1"/>
  <c r="K10" i="1" s="1"/>
  <c r="F33" i="1"/>
  <c r="J33" i="1" s="1"/>
  <c r="F32" i="1"/>
  <c r="J32" i="1" s="1"/>
  <c r="F31" i="1"/>
  <c r="J31" i="1" s="1"/>
  <c r="F30" i="1"/>
  <c r="J30" i="1" s="1"/>
  <c r="F29" i="1"/>
  <c r="J29" i="1" s="1"/>
  <c r="F28" i="1"/>
  <c r="J28" i="1" s="1"/>
  <c r="F27" i="1"/>
  <c r="J27" i="1" s="1"/>
  <c r="F26" i="1"/>
  <c r="J26" i="1" s="1"/>
  <c r="F25" i="1"/>
  <c r="J25" i="1" s="1"/>
  <c r="F24" i="1"/>
  <c r="J24" i="1" s="1"/>
  <c r="F23" i="1"/>
  <c r="J23" i="1" s="1"/>
  <c r="F22" i="1"/>
  <c r="J22" i="1" s="1"/>
  <c r="F21" i="1"/>
  <c r="J21" i="1" s="1"/>
  <c r="F20" i="1"/>
  <c r="J20" i="1" s="1"/>
  <c r="F18" i="1"/>
  <c r="J18" i="1" s="1"/>
  <c r="F17" i="1"/>
  <c r="J17" i="1" s="1"/>
  <c r="F16" i="1"/>
  <c r="J16" i="1" s="1"/>
  <c r="F15" i="1"/>
  <c r="J15" i="1" s="1"/>
  <c r="F14" i="1"/>
  <c r="J14" i="1" s="1"/>
  <c r="F13" i="1"/>
  <c r="J13" i="1" s="1"/>
  <c r="F12" i="1"/>
  <c r="J12" i="1" s="1"/>
  <c r="F11" i="1"/>
  <c r="J11" i="1" s="1"/>
  <c r="F10" i="1"/>
  <c r="J10" i="1" s="1"/>
  <c r="L8" i="1" l="1"/>
  <c r="C4" i="3"/>
  <c r="C3" i="3"/>
  <c r="L33" i="1"/>
  <c r="L32" i="1"/>
  <c r="L31" i="1"/>
  <c r="L30" i="1"/>
  <c r="L29" i="1"/>
  <c r="L28" i="1"/>
  <c r="L27" i="1"/>
  <c r="L26" i="1"/>
  <c r="L25" i="1"/>
  <c r="L24" i="1"/>
  <c r="L23" i="1"/>
  <c r="L22" i="1"/>
  <c r="L21" i="1"/>
  <c r="L20" i="1"/>
  <c r="L19" i="1"/>
  <c r="L18" i="1"/>
  <c r="L17" i="1"/>
  <c r="L16" i="1"/>
  <c r="L15" i="1"/>
  <c r="L14" i="1"/>
  <c r="L13" i="1"/>
  <c r="L12" i="1"/>
  <c r="L11" i="1"/>
  <c r="L10" i="1"/>
  <c r="L9" i="1"/>
</calcChain>
</file>

<file path=xl/sharedStrings.xml><?xml version="1.0" encoding="utf-8"?>
<sst xmlns="http://schemas.openxmlformats.org/spreadsheetml/2006/main" count="108" uniqueCount="91">
  <si>
    <r>
      <t>Adjustment to Prior Monthly Contribution Report</t>
    </r>
    <r>
      <rPr>
        <sz val="20"/>
        <color theme="1"/>
        <rFont val="Calibri"/>
        <family val="2"/>
        <scheme val="minor"/>
      </rPr>
      <t xml:space="preserve"> </t>
    </r>
  </si>
  <si>
    <t>Form 9 – All Job Categories</t>
  </si>
  <si>
    <t>Local administrative unit</t>
  </si>
  <si>
    <t>Submit with your monthly Form 100 via fax (505) 827-8010 or</t>
  </si>
  <si>
    <t>Adjustments sent on filename</t>
  </si>
  <si>
    <t>LAU.Form@state.nm.us</t>
  </si>
  <si>
    <t>Actual</t>
  </si>
  <si>
    <t>Previously reported (Y/N)</t>
  </si>
  <si>
    <t>Name (First, Middle, Last)</t>
  </si>
  <si>
    <t>Reporting period (mm/dd/yyyy)</t>
  </si>
  <si>
    <t>Contrib type</t>
  </si>
  <si>
    <t>Employee rate</t>
  </si>
  <si>
    <t>Employer rate</t>
  </si>
  <si>
    <t>Overpaid salaries (negative)</t>
  </si>
  <si>
    <t>Underpaid salaries (positive)</t>
  </si>
  <si>
    <t>Employee contribs</t>
  </si>
  <si>
    <t>Employer contribs</t>
  </si>
  <si>
    <t>Total contributions</t>
  </si>
  <si>
    <t>Explanation for adjustment</t>
  </si>
  <si>
    <t>X</t>
  </si>
  <si>
    <t>Name of Authorized Officer (please type or print)</t>
  </si>
  <si>
    <t>Authorized Officer signature</t>
  </si>
  <si>
    <t>Date (mm/dd/yyyy)</t>
  </si>
  <si>
    <t>Form 9 – All populations</t>
  </si>
  <si>
    <t>Row Labels</t>
  </si>
  <si>
    <t>Total Overpaid salaries</t>
  </si>
  <si>
    <t>Total Underpaid salaries</t>
  </si>
  <si>
    <t>Actual EE contribs</t>
  </si>
  <si>
    <t>Actual ER contribs</t>
  </si>
  <si>
    <t>Total EE+ER contribs</t>
  </si>
  <si>
    <t>Grand Total</t>
  </si>
  <si>
    <t>FY beginning</t>
  </si>
  <si>
    <t>EE</t>
  </si>
  <si>
    <t>ER</t>
  </si>
  <si>
    <t>AP</t>
  </si>
  <si>
    <t>EX</t>
  </si>
  <si>
    <t>LT</t>
  </si>
  <si>
    <t>LU</t>
  </si>
  <si>
    <t>PT</t>
  </si>
  <si>
    <t>PU</t>
  </si>
  <si>
    <t>R</t>
  </si>
  <si>
    <t>RE</t>
  </si>
  <si>
    <t>RP</t>
  </si>
  <si>
    <t>RT</t>
  </si>
  <si>
    <t>RU</t>
  </si>
  <si>
    <t>RW</t>
  </si>
  <si>
    <t>TU</t>
  </si>
  <si>
    <t>Last 4 digits of SSN</t>
  </si>
  <si>
    <t>Use this form to move wages between job categories, adding wages for a member, removing wages and when reporting termination wages.</t>
  </si>
  <si>
    <t xml:space="preserve">1 - </t>
  </si>
  <si>
    <t>This form can be used to report all necessary adjustments, a separate form for each member is not required.</t>
  </si>
  <si>
    <t xml:space="preserve">3 - </t>
  </si>
  <si>
    <t xml:space="preserve">4 - </t>
  </si>
  <si>
    <t>All positive wages should be reported in the Underpaid Salaries (Column I) column.  This number will need to be entered as a postive.  The spreadsheet will give you an error if the number isn't entered as a positive.</t>
  </si>
  <si>
    <t>All negative wages should be reported in the Overpaid Salaries (Colunm H) column.  This number will need to be entered as a negative.  The spreadsheet will give you an error if the number isn't entered as a negative.</t>
  </si>
  <si>
    <t xml:space="preserve">Only the last 4 of the member's social security number is required on the form.  This will allow you to email the form with the school's form 100.  </t>
  </si>
  <si>
    <t xml:space="preserve">6 - </t>
  </si>
  <si>
    <t xml:space="preserve">The employee and employer rates will automatically populate when you input the period date and the job category. </t>
  </si>
  <si>
    <t xml:space="preserve">7 - </t>
  </si>
  <si>
    <t>The employee and employer contributions will automatically populate when you input the wages.  The wage total will auto sum so there are no manual calculations to be done on the form.</t>
  </si>
  <si>
    <t>Enter an explanation for the adjustment in Explanation for adjustment (Column M)</t>
  </si>
  <si>
    <t xml:space="preserve">2 - </t>
  </si>
  <si>
    <t xml:space="preserve">5 - </t>
  </si>
  <si>
    <t xml:space="preserve">8 - </t>
  </si>
  <si>
    <t xml:space="preserve">9 - </t>
  </si>
  <si>
    <t>Enter the school name and work report associated with the adjustments for the reporting month.</t>
  </si>
  <si>
    <t>Once all the adjustments have been entered a summary of the job categories and totals will be completed on the Form 100 Summary Tab.</t>
  </si>
  <si>
    <t xml:space="preserve">11 - </t>
  </si>
  <si>
    <t>EE - Employee Contributions</t>
  </si>
  <si>
    <t>ER - Employer Contributions</t>
  </si>
  <si>
    <t>Adjustment to Prior Monthly Contribution Report - Form 9</t>
  </si>
  <si>
    <t>Instructions</t>
  </si>
  <si>
    <t>To avoid any confusion when reporting any adjustment, please save a copy of this notebook so the school is always starting with a new workbook.</t>
  </si>
  <si>
    <t xml:space="preserve">10 - </t>
  </si>
  <si>
    <t xml:space="preserve">12 - </t>
  </si>
  <si>
    <t>The Form 100 Summary tab will give a total of all the job category, the employer and employee contribution amounts.</t>
  </si>
  <si>
    <t xml:space="preserve">13 - </t>
  </si>
  <si>
    <t>Make sure to click on the pivot table to updated the information from the Member Adjustment tab.</t>
  </si>
  <si>
    <t xml:space="preserve">14 - </t>
  </si>
  <si>
    <t>Once the pivot table has been selected, the refresh button must be clicked to update the information on the table.  This must be done every time there is a change to the information on the Member Adjustment tab.</t>
  </si>
  <si>
    <t>15 -</t>
  </si>
  <si>
    <t xml:space="preserve">Send a copy of the Member Adjustments and the Form 100 Summary along with the Form 100.  Fax (505) 827 -8010 or LAU.Form@state.nm.us </t>
  </si>
  <si>
    <t>NR</t>
  </si>
  <si>
    <t>NU</t>
  </si>
  <si>
    <t>Submit with your monthly Form 100 via fax (855) 214-0835 or</t>
  </si>
  <si>
    <t>LAU.Form@erb.nm.gov</t>
  </si>
  <si>
    <t>Employee 1</t>
  </si>
  <si>
    <t>Name of LAU</t>
  </si>
  <si>
    <t>ABC042025W1</t>
  </si>
  <si>
    <t>Y</t>
  </si>
  <si>
    <t>moving wages from R to 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</si>
</sst>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0.00_-;\-#,##0.00_-;_-&quot;-&quot;??_-;_-@_-"/>
    <numFmt numFmtId="166" formatCode="m\/d\/yyyy;@"/>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20"/>
      <color theme="1"/>
      <name val="Calibri"/>
      <family val="2"/>
      <scheme val="minor"/>
    </font>
    <font>
      <sz val="20"/>
      <color theme="1"/>
      <name val="Calibri"/>
      <family val="2"/>
      <scheme val="minor"/>
    </font>
    <font>
      <sz val="18"/>
      <color theme="1"/>
      <name val="Calibri"/>
      <family val="2"/>
      <scheme val="minor"/>
    </font>
    <font>
      <i/>
      <sz val="18"/>
      <color theme="1"/>
      <name val="Calibri"/>
      <family val="2"/>
      <scheme val="minor"/>
    </font>
    <font>
      <u/>
      <sz val="11"/>
      <color theme="10"/>
      <name val="Calibri"/>
      <family val="2"/>
      <scheme val="minor"/>
    </font>
    <font>
      <sz val="24"/>
      <color theme="1"/>
      <name val="Calibri"/>
      <family val="2"/>
      <scheme val="minor"/>
    </font>
    <font>
      <i/>
      <u/>
      <sz val="16"/>
      <color theme="10"/>
      <name val="Calibri"/>
      <family val="2"/>
      <scheme val="minor"/>
    </font>
    <font>
      <b/>
      <sz val="14"/>
      <color rgb="FF009999"/>
      <name val="Calibri"/>
      <family val="2"/>
      <scheme val="minor"/>
    </font>
    <font>
      <u/>
      <sz val="20"/>
      <color theme="10"/>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bgColor indexed="64"/>
      </patternFill>
    </fill>
  </fills>
  <borders count="15">
    <border>
      <left/>
      <right/>
      <top/>
      <bottom/>
      <diagonal/>
    </border>
    <border>
      <left/>
      <right/>
      <top/>
      <bottom style="thin">
        <color indexed="64"/>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auto="1"/>
      </left>
      <right style="hair">
        <color auto="1"/>
      </right>
      <top/>
      <bottom style="hair">
        <color auto="1"/>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56">
    <xf numFmtId="0" fontId="0" fillId="0" borderId="0" xfId="0"/>
    <xf numFmtId="10" fontId="0" fillId="2" borderId="3" xfId="2" applyNumberFormat="1" applyFont="1" applyFill="1" applyBorder="1"/>
    <xf numFmtId="165" fontId="0" fillId="0" borderId="3" xfId="1" applyNumberFormat="1" applyFont="1" applyBorder="1"/>
    <xf numFmtId="0" fontId="2" fillId="0" borderId="0" xfId="0" applyFont="1"/>
    <xf numFmtId="10" fontId="0" fillId="0" borderId="0" xfId="2" applyNumberFormat="1" applyFont="1"/>
    <xf numFmtId="0" fontId="0" fillId="0" borderId="0" xfId="0" pivotButton="1"/>
    <xf numFmtId="165" fontId="0" fillId="0" borderId="0" xfId="0" applyNumberFormat="1"/>
    <xf numFmtId="0" fontId="2" fillId="0" borderId="0" xfId="0" applyFont="1" applyAlignment="1">
      <alignment horizontal="center" wrapText="1"/>
    </xf>
    <xf numFmtId="0" fontId="2" fillId="2" borderId="0" xfId="0" applyFont="1" applyFill="1" applyAlignment="1">
      <alignment horizontal="center" wrapText="1"/>
    </xf>
    <xf numFmtId="0" fontId="2" fillId="0" borderId="0" xfId="0" applyFont="1" applyAlignment="1">
      <alignment wrapText="1"/>
    </xf>
    <xf numFmtId="0" fontId="0" fillId="0" borderId="0" xfId="0" applyAlignment="1">
      <alignment wrapText="1"/>
    </xf>
    <xf numFmtId="165" fontId="2" fillId="2" borderId="3" xfId="1" applyNumberFormat="1" applyFont="1" applyFill="1" applyBorder="1"/>
    <xf numFmtId="0" fontId="3" fillId="0" borderId="0" xfId="0" applyFont="1" applyAlignment="1">
      <alignment horizontal="right"/>
    </xf>
    <xf numFmtId="0" fontId="5" fillId="0" borderId="0" xfId="0" applyFont="1" applyAlignment="1">
      <alignment horizontal="right"/>
    </xf>
    <xf numFmtId="0" fontId="0" fillId="3" borderId="0" xfId="0" applyFill="1"/>
    <xf numFmtId="10" fontId="0" fillId="0" borderId="5" xfId="2" applyNumberFormat="1" applyFont="1" applyBorder="1"/>
    <xf numFmtId="10" fontId="0" fillId="0" borderId="6" xfId="2" applyNumberFormat="1" applyFont="1" applyBorder="1"/>
    <xf numFmtId="10" fontId="0" fillId="0" borderId="7" xfId="2" applyNumberFormat="1" applyFont="1" applyBorder="1"/>
    <xf numFmtId="10" fontId="0" fillId="0" borderId="8" xfId="2" applyNumberFormat="1" applyFont="1" applyBorder="1"/>
    <xf numFmtId="0" fontId="2" fillId="0" borderId="9" xfId="0" applyFont="1" applyBorder="1"/>
    <xf numFmtId="14" fontId="2" fillId="0" borderId="9" xfId="0" applyNumberFormat="1" applyFont="1" applyBorder="1"/>
    <xf numFmtId="0" fontId="2" fillId="0" borderId="10" xfId="0" applyFont="1" applyBorder="1"/>
    <xf numFmtId="0" fontId="0" fillId="0" borderId="11" xfId="0" applyBorder="1"/>
    <xf numFmtId="0" fontId="0" fillId="0" borderId="12" xfId="0" applyBorder="1"/>
    <xf numFmtId="0" fontId="0" fillId="0" borderId="13" xfId="0" applyBorder="1"/>
    <xf numFmtId="0" fontId="0" fillId="0" borderId="0" xfId="0" quotePrefix="1"/>
    <xf numFmtId="0" fontId="6" fillId="0" borderId="0" xfId="0" applyFont="1" applyAlignment="1">
      <alignment horizontal="right" vertical="center"/>
    </xf>
    <xf numFmtId="164" fontId="2" fillId="0" borderId="0" xfId="1" applyFont="1" applyFill="1" applyBorder="1" applyAlignment="1">
      <alignment horizontal="center" wrapText="1"/>
    </xf>
    <xf numFmtId="10" fontId="0" fillId="2" borderId="14" xfId="2" applyNumberFormat="1" applyFont="1" applyFill="1" applyBorder="1"/>
    <xf numFmtId="0" fontId="0" fillId="0" borderId="3" xfId="0" applyBorder="1" applyProtection="1">
      <protection locked="0"/>
    </xf>
    <xf numFmtId="0" fontId="0" fillId="0" borderId="2" xfId="0" applyBorder="1" applyProtection="1">
      <protection locked="0"/>
    </xf>
    <xf numFmtId="166" fontId="0" fillId="0" borderId="3" xfId="0" applyNumberFormat="1" applyBorder="1" applyProtection="1">
      <protection locked="0"/>
    </xf>
    <xf numFmtId="40" fontId="1" fillId="0" borderId="14" xfId="1" applyNumberFormat="1" applyFont="1" applyBorder="1" applyProtection="1">
      <protection locked="0"/>
    </xf>
    <xf numFmtId="40" fontId="1" fillId="0" borderId="3" xfId="1" applyNumberFormat="1" applyFont="1" applyBorder="1" applyProtection="1">
      <protection locked="0"/>
    </xf>
    <xf numFmtId="165" fontId="0" fillId="0" borderId="3" xfId="1" applyNumberFormat="1" applyFont="1" applyBorder="1" applyProtection="1">
      <protection locked="0"/>
    </xf>
    <xf numFmtId="165" fontId="0" fillId="0" borderId="3" xfId="0" applyNumberFormat="1" applyBorder="1" applyProtection="1">
      <protection locked="0"/>
    </xf>
    <xf numFmtId="166" fontId="0" fillId="0" borderId="3" xfId="0" applyNumberFormat="1" applyBorder="1" applyAlignment="1" applyProtection="1">
      <alignment wrapText="1"/>
      <protection locked="0"/>
    </xf>
    <xf numFmtId="0" fontId="5" fillId="0" borderId="0" xfId="0" applyFont="1"/>
    <xf numFmtId="0" fontId="9" fillId="0" borderId="0" xfId="3" applyFont="1" applyAlignment="1">
      <alignment horizontal="right" vertical="center"/>
    </xf>
    <xf numFmtId="0" fontId="0" fillId="0" borderId="0" xfId="0" applyAlignment="1">
      <alignment horizontal="left"/>
    </xf>
    <xf numFmtId="0" fontId="0" fillId="0" borderId="0" xfId="0" applyAlignment="1">
      <alignment horizontal="left" wrapText="1"/>
    </xf>
    <xf numFmtId="0" fontId="3" fillId="4" borderId="0" xfId="0" applyFont="1" applyFill="1" applyAlignment="1">
      <alignment horizontal="left" vertical="center"/>
    </xf>
    <xf numFmtId="0" fontId="0" fillId="4" borderId="0" xfId="0" applyFill="1"/>
    <xf numFmtId="0" fontId="10" fillId="4" borderId="0" xfId="0" applyFont="1" applyFill="1" applyAlignment="1">
      <alignment vertical="center"/>
    </xf>
    <xf numFmtId="0" fontId="0" fillId="0" borderId="0" xfId="0" applyAlignment="1">
      <alignment horizontal="center" wrapText="1"/>
    </xf>
    <xf numFmtId="0" fontId="11" fillId="0" borderId="0" xfId="3" applyFont="1" applyFill="1" applyAlignment="1">
      <alignment horizontal="right" vertical="center"/>
    </xf>
    <xf numFmtId="0" fontId="0" fillId="0" borderId="1" xfId="0" applyBorder="1" applyAlignment="1" applyProtection="1">
      <alignment horizontal="left"/>
      <protection locked="0"/>
    </xf>
    <xf numFmtId="0" fontId="2" fillId="0" borderId="1" xfId="0" applyFont="1" applyBorder="1" applyAlignment="1">
      <alignment horizontal="center"/>
    </xf>
    <xf numFmtId="0" fontId="0" fillId="3" borderId="4" xfId="0" applyFill="1" applyBorder="1" applyAlignment="1" applyProtection="1">
      <alignment horizontal="left"/>
      <protection locked="0"/>
    </xf>
    <xf numFmtId="0" fontId="0" fillId="0" borderId="4" xfId="0" applyBorder="1" applyAlignment="1" applyProtection="1">
      <alignment horizontal="left"/>
      <protection locked="0"/>
    </xf>
    <xf numFmtId="0" fontId="8" fillId="0" borderId="1" xfId="0" applyFont="1" applyBorder="1" applyProtection="1">
      <protection locked="0"/>
    </xf>
    <xf numFmtId="0" fontId="0" fillId="0" borderId="1" xfId="0" applyBorder="1" applyProtection="1">
      <protection locked="0"/>
    </xf>
    <xf numFmtId="0" fontId="0" fillId="0" borderId="0" xfId="0" applyAlignment="1">
      <alignment wrapText="1"/>
    </xf>
    <xf numFmtId="0" fontId="0" fillId="0" borderId="0" xfId="0" applyAlignment="1">
      <alignment horizontal="left" wrapText="1"/>
    </xf>
    <xf numFmtId="0" fontId="3" fillId="4" borderId="0" xfId="0" applyFont="1" applyFill="1" applyAlignment="1">
      <alignment horizontal="right" vertical="center" wrapText="1"/>
    </xf>
    <xf numFmtId="0" fontId="0" fillId="0" borderId="0" xfId="0"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pivotCacheDefinition" Target="pivotCache/pivotCacheDefinition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xdr:colOff>
      <xdr:row>0</xdr:row>
      <xdr:rowOff>0</xdr:rowOff>
    </xdr:from>
    <xdr:to>
      <xdr:col>1</xdr:col>
      <xdr:colOff>165100</xdr:colOff>
      <xdr:row>1</xdr:row>
      <xdr:rowOff>141605</xdr:rowOff>
    </xdr:to>
    <xdr:pic>
      <xdr:nvPicPr>
        <xdr:cNvPr id="2" name="Picture 1" descr="Logo, company name&#10;&#10;Description automatically generated">
          <a:extLst>
            <a:ext uri="{FF2B5EF4-FFF2-40B4-BE49-F238E27FC236}">
              <a16:creationId xmlns:a16="http://schemas.microsoft.com/office/drawing/2014/main" id="{E10AEB8A-C295-4955-A53F-9A66C40C95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 y="0"/>
          <a:ext cx="869950" cy="474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835025</xdr:colOff>
      <xdr:row>1</xdr:row>
      <xdr:rowOff>144780</xdr:rowOff>
    </xdr:to>
    <xdr:pic>
      <xdr:nvPicPr>
        <xdr:cNvPr id="2" name="Picture 1" descr="Logo, company name&#10;&#10;Description automatically generated">
          <a:extLst>
            <a:ext uri="{FF2B5EF4-FFF2-40B4-BE49-F238E27FC236}">
              <a16:creationId xmlns:a16="http://schemas.microsoft.com/office/drawing/2014/main" id="{955A4612-D0E7-4C9D-838B-CE30D97EB1E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9950" cy="4749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57150</xdr:colOff>
      <xdr:row>0</xdr:row>
      <xdr:rowOff>0</xdr:rowOff>
    </xdr:from>
    <xdr:to>
      <xdr:col>2</xdr:col>
      <xdr:colOff>12700</xdr:colOff>
      <xdr:row>1</xdr:row>
      <xdr:rowOff>99695</xdr:rowOff>
    </xdr:to>
    <xdr:pic>
      <xdr:nvPicPr>
        <xdr:cNvPr id="2" name="Picture 1" descr="Logo, company name&#10;&#10;Description automatically generated">
          <a:extLst>
            <a:ext uri="{FF2B5EF4-FFF2-40B4-BE49-F238E27FC236}">
              <a16:creationId xmlns:a16="http://schemas.microsoft.com/office/drawing/2014/main" id="{34F5A8C4-A5A0-459E-9116-B6D5ED39F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0"/>
          <a:ext cx="850900" cy="423545"/>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elissa McFall" refreshedDate="45777.391873148146" createdVersion="7" refreshedVersion="8" minRefreshableVersion="3" recordCount="26" xr:uid="{8488AE04-A226-4BA1-A144-DE88DD62855D}">
  <cacheSource type="worksheet">
    <worksheetSource ref="B7:M33" sheet="Member adjustments"/>
  </cacheSource>
  <cacheFields count="12">
    <cacheField name="Name (First, Middle, Last)" numFmtId="0">
      <sharedItems containsBlank="1"/>
    </cacheField>
    <cacheField name="Last 4 digits of SSN" numFmtId="0">
      <sharedItems containsString="0" containsBlank="1" containsNumber="1" containsInteger="1" minValue="1234" maxValue="1234"/>
    </cacheField>
    <cacheField name="Reporting period (mm/dd/yyyy)" numFmtId="166">
      <sharedItems containsNonDate="0" containsDate="1" containsString="0" containsBlank="1" minDate="2024-12-31T00:00:00" maxDate="2025-01-01T00:00:00"/>
    </cacheField>
    <cacheField name="Contrib type" numFmtId="40">
      <sharedItems containsBlank="1" count="10">
        <s v="R"/>
        <m/>
        <s v="RP" u="1"/>
        <s v="RU" u="1"/>
        <s v="EX" u="1"/>
        <s v="NU" u="1"/>
        <s v="AP" u="1"/>
        <s v="RT" u="1"/>
        <s v="TU" u="1"/>
        <s v="RE" u="1"/>
      </sharedItems>
    </cacheField>
    <cacheField name="Employee rate" numFmtId="10">
      <sharedItems containsSemiMixedTypes="0" containsString="0" containsNumber="1" minValue="0" maxValue="0.107"/>
    </cacheField>
    <cacheField name="Employer rate" numFmtId="10">
      <sharedItems containsSemiMixedTypes="0" containsString="0" containsNumber="1" minValue="0" maxValue="0.18149999999999999"/>
    </cacheField>
    <cacheField name="Overpaid salaries (negative)" numFmtId="165">
      <sharedItems containsString="0" containsBlank="1" containsNumber="1" containsInteger="1" minValue="-200" maxValue="-200"/>
    </cacheField>
    <cacheField name="Underpaid salaries (positive)" numFmtId="165">
      <sharedItems containsNonDate="0" containsString="0" containsBlank="1"/>
    </cacheField>
    <cacheField name="Employee contribs" numFmtId="165">
      <sharedItems containsSemiMixedTypes="0" containsString="0" containsNumber="1" minValue="-21.4" maxValue="0"/>
    </cacheField>
    <cacheField name="Employer contribs" numFmtId="165">
      <sharedItems containsSemiMixedTypes="0" containsString="0" containsNumber="1" minValue="-36.299999999999997" maxValue="0"/>
    </cacheField>
    <cacheField name="Total contributions" numFmtId="165">
      <sharedItems containsSemiMixedTypes="0" containsString="0" containsNumber="1" minValue="-57.699999999999996" maxValue="0"/>
    </cacheField>
    <cacheField name="Explanation for adjustment" numFmtId="166">
      <sharedItems containsNonDate="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
  <r>
    <s v="Employee 1"/>
    <n v="1234"/>
    <d v="2024-12-31T00:00:00"/>
    <x v="0"/>
    <n v="0.107"/>
    <n v="0.18149999999999999"/>
    <n v="-200"/>
    <m/>
    <n v="-21.4"/>
    <n v="-36.299999999999997"/>
    <n v="-57.699999999999996"/>
    <s v="moving wages from R to RP"/>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r>
    <m/>
    <m/>
    <m/>
    <x v="1"/>
    <n v="0"/>
    <n v="0"/>
    <m/>
    <m/>
    <n v="0"/>
    <n v="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5F202D7-DD27-4DCA-BBA2-5803D862BA49}"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6:F8" firstHeaderRow="0" firstDataRow="1" firstDataCol="1"/>
  <pivotFields count="12">
    <pivotField showAll="0"/>
    <pivotField showAll="0"/>
    <pivotField showAll="0"/>
    <pivotField axis="axisRow" showAll="0">
      <items count="11">
        <item x="0"/>
        <item m="1" x="3"/>
        <item h="1" x="1"/>
        <item m="1" x="7"/>
        <item m="1" x="8"/>
        <item m="1" x="6"/>
        <item m="1" x="9"/>
        <item m="1" x="4"/>
        <item m="1" x="5"/>
        <item m="1" x="2"/>
        <item t="default"/>
      </items>
      <extLst>
        <ext xmlns:x14="http://schemas.microsoft.com/office/spreadsheetml/2009/9/main" uri="{2946ED86-A175-432a-8AC1-64E0C546D7DE}">
          <x14:pivotField fillDownLabels="1"/>
        </ext>
      </extLst>
    </pivotField>
    <pivotField showAll="0"/>
    <pivotField showAll="0"/>
    <pivotField dataField="1" showAll="0"/>
    <pivotField dataField="1" showAll="0"/>
    <pivotField dataField="1" showAll="0"/>
    <pivotField dataField="1" showAll="0"/>
    <pivotField dataField="1" showAll="0"/>
    <pivotField showAll="0"/>
  </pivotFields>
  <rowFields count="1">
    <field x="3"/>
  </rowFields>
  <rowItems count="2">
    <i>
      <x/>
    </i>
    <i t="grand">
      <x/>
    </i>
  </rowItems>
  <colFields count="1">
    <field x="-2"/>
  </colFields>
  <colItems count="5">
    <i>
      <x/>
    </i>
    <i i="1">
      <x v="1"/>
    </i>
    <i i="2">
      <x v="2"/>
    </i>
    <i i="3">
      <x v="3"/>
    </i>
    <i i="4">
      <x v="4"/>
    </i>
  </colItems>
  <dataFields count="5">
    <dataField name="Total Overpaid salaries" fld="6" baseField="3" baseItem="0" numFmtId="165"/>
    <dataField name="Total Underpaid salaries" fld="7" baseField="3" baseItem="0" numFmtId="165"/>
    <dataField name="Actual EE contribs" fld="8" baseField="3" baseItem="0" numFmtId="165"/>
    <dataField name="Actual ER contribs" fld="9" baseField="3" baseItem="0" numFmtId="165"/>
    <dataField name="Total EE+ER contribs" fld="10" baseField="3" baseItem="0" numFmtId="165"/>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U.Form@erb.nm.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LAU.Form@state.nm.us" TargetMode="External"/><Relationship Id="rId1" Type="http://schemas.openxmlformats.org/officeDocument/2006/relationships/pivotTable" Target="../pivotTables/pivotTable1.x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6"/>
  <sheetViews>
    <sheetView tabSelected="1" zoomScale="110" zoomScaleNormal="110" workbookViewId="0">
      <selection activeCell="D11" sqref="D11"/>
    </sheetView>
  </sheetViews>
  <sheetFormatPr defaultRowHeight="15" x14ac:dyDescent="0.25"/>
  <cols>
    <col min="1" max="1" width="10.140625" customWidth="1"/>
    <col min="2" max="2" width="28.28515625" customWidth="1"/>
    <col min="3" max="3" width="16.28515625" customWidth="1"/>
    <col min="4" max="4" width="14.7109375" customWidth="1"/>
    <col min="5" max="5" width="7.5703125" bestFit="1" customWidth="1"/>
    <col min="6" max="6" width="9.5703125" customWidth="1"/>
    <col min="7" max="7" width="9.85546875" customWidth="1"/>
    <col min="8" max="12" width="14.5703125" customWidth="1"/>
    <col min="13" max="13" width="27.42578125" customWidth="1"/>
    <col min="14" max="14" width="44.5703125" customWidth="1"/>
  </cols>
  <sheetData>
    <row r="1" spans="1:13" ht="26.25" x14ac:dyDescent="0.4">
      <c r="M1" s="12" t="s">
        <v>0</v>
      </c>
    </row>
    <row r="2" spans="1:13" ht="23.25" x14ac:dyDescent="0.35">
      <c r="M2" s="13" t="s">
        <v>1</v>
      </c>
    </row>
    <row r="3" spans="1:13" ht="23.25" x14ac:dyDescent="0.25">
      <c r="A3" s="3" t="s">
        <v>2</v>
      </c>
      <c r="C3" s="48" t="s">
        <v>87</v>
      </c>
      <c r="D3" s="49"/>
      <c r="M3" s="26" t="s">
        <v>84</v>
      </c>
    </row>
    <row r="4" spans="1:13" ht="26.25" x14ac:dyDescent="0.25">
      <c r="A4" s="3" t="s">
        <v>4</v>
      </c>
      <c r="C4" s="48" t="s">
        <v>88</v>
      </c>
      <c r="D4" s="48"/>
      <c r="M4" s="45" t="s">
        <v>85</v>
      </c>
    </row>
    <row r="6" spans="1:13" x14ac:dyDescent="0.25">
      <c r="H6" s="47" t="s">
        <v>6</v>
      </c>
      <c r="I6" s="47"/>
      <c r="J6" s="47"/>
      <c r="K6" s="47"/>
      <c r="L6" s="47"/>
    </row>
    <row r="7" spans="1:13" s="10" customFormat="1" ht="60" x14ac:dyDescent="0.25">
      <c r="A7" s="9" t="s">
        <v>7</v>
      </c>
      <c r="B7" s="9" t="s">
        <v>8</v>
      </c>
      <c r="C7" s="9" t="s">
        <v>47</v>
      </c>
      <c r="D7" s="7" t="s">
        <v>9</v>
      </c>
      <c r="E7" s="7" t="s">
        <v>10</v>
      </c>
      <c r="F7" s="8" t="s">
        <v>11</v>
      </c>
      <c r="G7" s="8" t="s">
        <v>12</v>
      </c>
      <c r="H7" s="7" t="s">
        <v>13</v>
      </c>
      <c r="I7" s="7" t="s">
        <v>14</v>
      </c>
      <c r="J7" s="7" t="s">
        <v>15</v>
      </c>
      <c r="K7" s="7" t="s">
        <v>16</v>
      </c>
      <c r="L7" s="27" t="s">
        <v>17</v>
      </c>
      <c r="M7" s="7" t="s">
        <v>18</v>
      </c>
    </row>
    <row r="8" spans="1:13" x14ac:dyDescent="0.25">
      <c r="A8" s="29" t="s">
        <v>89</v>
      </c>
      <c r="B8" s="30" t="s">
        <v>86</v>
      </c>
      <c r="C8" s="29">
        <v>1234</v>
      </c>
      <c r="D8" s="31">
        <v>44227</v>
      </c>
      <c r="E8" s="32" t="s">
        <v>40</v>
      </c>
      <c r="F8" s="28">
        <f ca="1">IF(ISNA(OFFSET('Rate table'!$A$2,MATCH($E8,'Rate table'!$A$3:$A$17,0),MATCH($D8,'Rate table'!$B$1:$M$1,1))),0,OFFSET('Rate table'!$A$2,MATCH($E8,'Rate table'!$A$3:$A$17,0),MATCH($D8,'Rate table'!$B$1:$M$1,1)))</f>
        <v>0.107</v>
      </c>
      <c r="G8" s="28">
        <f ca="1">IF(ISNA(OFFSET('Rate table'!$A$2,MATCH($E8,'Rate table'!$A$3:$A$17,0),MATCH($D8,'Rate table'!$B$1:$M$1,1))),0,OFFSET('Rate table'!$A$2,MATCH($E8,'Rate table'!$A$3:$A$17,0),MATCH($D8,'Rate table'!$B$1:$M$1,1)+1))</f>
        <v>0.14149999999999999</v>
      </c>
      <c r="H8" s="34"/>
      <c r="I8" s="34">
        <v>3160.46</v>
      </c>
      <c r="J8" s="2">
        <f ca="1">ROUND($F8*($H8+$I8),2)</f>
        <v>338.17</v>
      </c>
      <c r="K8" s="2">
        <f ca="1">ROUND($G8*($H8+$I8),2)</f>
        <v>447.21</v>
      </c>
      <c r="L8" s="11">
        <f ca="1">SUM(J8:K8)</f>
        <v>785.38</v>
      </c>
      <c r="M8" s="36" t="s">
        <v>90</v>
      </c>
    </row>
    <row r="9" spans="1:13" x14ac:dyDescent="0.25">
      <c r="A9" s="29"/>
      <c r="B9" s="30"/>
      <c r="C9" s="29"/>
      <c r="D9" s="31">
        <v>44227</v>
      </c>
      <c r="E9" s="33" t="s">
        <v>40</v>
      </c>
      <c r="F9" s="1">
        <f ca="1">IF(ISNA(OFFSET('Rate table'!$A$2,MATCH($E9,'Rate table'!$A$3:$A$17,0),MATCH($D9,'Rate table'!$B$1:$M$1,1))),0,OFFSET('Rate table'!$A$2,MATCH($E9,'Rate table'!$A$3:$A$17,0),MATCH($D9,'Rate table'!$B$1:$M$1,1)))</f>
        <v>0.107</v>
      </c>
      <c r="G9" s="1">
        <f ca="1">IF(ISNA(OFFSET('Rate table'!$A$2,MATCH($E9,'Rate table'!$A$3:$A$17,0),MATCH($D9,'Rate table'!$B$1:$M$1,1))),0,OFFSET('Rate table'!$A$2,MATCH($E9,'Rate table'!$A$3:$A$17,0),MATCH($D9,'Rate table'!$B$1:$M$1,1)+1))</f>
        <v>0.14149999999999999</v>
      </c>
      <c r="H9" s="34"/>
      <c r="I9" s="35">
        <v>1865.9</v>
      </c>
      <c r="J9" s="2">
        <f t="shared" ref="J9:J33" ca="1" si="0">ROUND($F9*($H9+$I9),2)</f>
        <v>199.65</v>
      </c>
      <c r="K9" s="2">
        <f t="shared" ref="K9:K33" ca="1" si="1">ROUND($G9*($H9+$I9),2)</f>
        <v>264.02</v>
      </c>
      <c r="L9" s="11">
        <f t="shared" ref="L9:L16" ca="1" si="2">SUM(J9:K9)</f>
        <v>463.66999999999996</v>
      </c>
      <c r="M9" s="36"/>
    </row>
    <row r="10" spans="1:13" x14ac:dyDescent="0.25">
      <c r="A10" s="29"/>
      <c r="B10" s="30"/>
      <c r="C10" s="29"/>
      <c r="D10" s="31"/>
      <c r="E10" s="33"/>
      <c r="F10" s="1">
        <f ca="1">IF(ISNA(OFFSET('Rate table'!$A$2,MATCH($E10,'Rate table'!$A$3:$A$17,0),MATCH($D10,'Rate table'!$B$1:$M$1,1))),0,OFFSET('Rate table'!$A$2,MATCH($E10,'Rate table'!$A$3:$A$17,0),MATCH($D10,'Rate table'!$B$1:$M$1,1)))</f>
        <v>0</v>
      </c>
      <c r="G10" s="1">
        <f ca="1">IF(ISNA(OFFSET('Rate table'!$A$2,MATCH($E10,'Rate table'!$A$3:$A$17,0),MATCH($D10,'Rate table'!$B$1:$M$1,1))),0,OFFSET('Rate table'!$A$2,MATCH($E10,'Rate table'!$A$3:$A$17,0),MATCH($D10,'Rate table'!$B$1:$M$1,1)+1))</f>
        <v>0</v>
      </c>
      <c r="H10" s="34"/>
      <c r="I10" s="35"/>
      <c r="J10" s="2">
        <f t="shared" ca="1" si="0"/>
        <v>0</v>
      </c>
      <c r="K10" s="2">
        <f t="shared" ca="1" si="1"/>
        <v>0</v>
      </c>
      <c r="L10" s="11">
        <f t="shared" ca="1" si="2"/>
        <v>0</v>
      </c>
      <c r="M10" s="36"/>
    </row>
    <row r="11" spans="1:13" x14ac:dyDescent="0.25">
      <c r="A11" s="29"/>
      <c r="B11" s="30"/>
      <c r="C11" s="29"/>
      <c r="D11" s="31"/>
      <c r="E11" s="33"/>
      <c r="F11" s="1">
        <f ca="1">IF(ISNA(OFFSET('Rate table'!$A$2,MATCH($E11,'Rate table'!$A$3:$A$17,0),MATCH($D11,'Rate table'!$B$1:$M$1,1))),0,OFFSET('Rate table'!$A$2,MATCH($E11,'Rate table'!$A$3:$A$17,0),MATCH($D11,'Rate table'!$B$1:$M$1,1)))</f>
        <v>0</v>
      </c>
      <c r="G11" s="1">
        <f ca="1">IF(ISNA(OFFSET('Rate table'!$A$2,MATCH($E11,'Rate table'!$A$3:$A$17,0),MATCH($D11,'Rate table'!$B$1:$M$1,1))),0,OFFSET('Rate table'!$A$2,MATCH($E11,'Rate table'!$A$3:$A$17,0),MATCH($D11,'Rate table'!$B$1:$M$1,1)+1))</f>
        <v>0</v>
      </c>
      <c r="H11" s="34"/>
      <c r="I11" s="35"/>
      <c r="J11" s="2">
        <f t="shared" ca="1" si="0"/>
        <v>0</v>
      </c>
      <c r="K11" s="2">
        <f t="shared" ca="1" si="1"/>
        <v>0</v>
      </c>
      <c r="L11" s="11">
        <f t="shared" ca="1" si="2"/>
        <v>0</v>
      </c>
      <c r="M11" s="36"/>
    </row>
    <row r="12" spans="1:13" x14ac:dyDescent="0.25">
      <c r="A12" s="29"/>
      <c r="B12" s="30"/>
      <c r="C12" s="29"/>
      <c r="D12" s="31"/>
      <c r="E12" s="33"/>
      <c r="F12" s="1">
        <f ca="1">IF(ISNA(OFFSET('Rate table'!$A$2,MATCH($E12,'Rate table'!$A$3:$A$17,0),MATCH($D12,'Rate table'!$B$1:$M$1,1))),0,OFFSET('Rate table'!$A$2,MATCH($E12,'Rate table'!$A$3:$A$17,0),MATCH($D12,'Rate table'!$B$1:$M$1,1)))</f>
        <v>0</v>
      </c>
      <c r="G12" s="1">
        <f ca="1">IF(ISNA(OFFSET('Rate table'!$A$2,MATCH($E12,'Rate table'!$A$3:$A$17,0),MATCH($D12,'Rate table'!$B$1:$M$1,1))),0,OFFSET('Rate table'!$A$2,MATCH($E12,'Rate table'!$A$3:$A$17,0),MATCH($D12,'Rate table'!$B$1:$M$1,1)+1))</f>
        <v>0</v>
      </c>
      <c r="H12" s="34"/>
      <c r="I12" s="35"/>
      <c r="J12" s="2">
        <f t="shared" ca="1" si="0"/>
        <v>0</v>
      </c>
      <c r="K12" s="2">
        <f t="shared" ca="1" si="1"/>
        <v>0</v>
      </c>
      <c r="L12" s="11">
        <f t="shared" ca="1" si="2"/>
        <v>0</v>
      </c>
      <c r="M12" s="36"/>
    </row>
    <row r="13" spans="1:13" x14ac:dyDescent="0.25">
      <c r="A13" s="29"/>
      <c r="B13" s="30"/>
      <c r="C13" s="29"/>
      <c r="D13" s="31"/>
      <c r="E13" s="33"/>
      <c r="F13" s="1">
        <f ca="1">IF(ISNA(OFFSET('Rate table'!$A$2,MATCH($E13,'Rate table'!$A$3:$A$17,0),MATCH($D13,'Rate table'!$B$1:$M$1,1))),0,OFFSET('Rate table'!$A$2,MATCH($E13,'Rate table'!$A$3:$A$17,0),MATCH($D13,'Rate table'!$B$1:$M$1,1)))</f>
        <v>0</v>
      </c>
      <c r="G13" s="1">
        <f ca="1">IF(ISNA(OFFSET('Rate table'!$A$2,MATCH($E13,'Rate table'!$A$3:$A$17,0),MATCH($D13,'Rate table'!$B$1:$M$1,1))),0,OFFSET('Rate table'!$A$2,MATCH($E13,'Rate table'!$A$3:$A$17,0),MATCH($D13,'Rate table'!$B$1:$M$1,1)+1))</f>
        <v>0</v>
      </c>
      <c r="H13" s="34"/>
      <c r="I13" s="35"/>
      <c r="J13" s="2">
        <f t="shared" ca="1" si="0"/>
        <v>0</v>
      </c>
      <c r="K13" s="2">
        <f t="shared" ca="1" si="1"/>
        <v>0</v>
      </c>
      <c r="L13" s="11">
        <f t="shared" ca="1" si="2"/>
        <v>0</v>
      </c>
      <c r="M13" s="36"/>
    </row>
    <row r="14" spans="1:13" x14ac:dyDescent="0.25">
      <c r="A14" s="29"/>
      <c r="B14" s="30"/>
      <c r="C14" s="29"/>
      <c r="D14" s="31"/>
      <c r="E14" s="33"/>
      <c r="F14" s="1">
        <f ca="1">IF(ISNA(OFFSET('Rate table'!$A$2,MATCH($E14,'Rate table'!$A$3:$A$17,0),MATCH($D14,'Rate table'!$B$1:$M$1,1))),0,OFFSET('Rate table'!$A$2,MATCH($E14,'Rate table'!$A$3:$A$17,0),MATCH($D14,'Rate table'!$B$1:$M$1,1)))</f>
        <v>0</v>
      </c>
      <c r="G14" s="1">
        <f ca="1">IF(ISNA(OFFSET('Rate table'!$A$2,MATCH($E14,'Rate table'!$A$3:$A$17,0),MATCH($D14,'Rate table'!$B$1:$M$1,1))),0,OFFSET('Rate table'!$A$2,MATCH($E14,'Rate table'!$A$3:$A$17,0),MATCH($D14,'Rate table'!$B$1:$M$1,1)+1))</f>
        <v>0</v>
      </c>
      <c r="H14" s="34"/>
      <c r="I14" s="35"/>
      <c r="J14" s="2">
        <f t="shared" ca="1" si="0"/>
        <v>0</v>
      </c>
      <c r="K14" s="2">
        <f t="shared" ca="1" si="1"/>
        <v>0</v>
      </c>
      <c r="L14" s="11">
        <f t="shared" ca="1" si="2"/>
        <v>0</v>
      </c>
      <c r="M14" s="36"/>
    </row>
    <row r="15" spans="1:13" x14ac:dyDescent="0.25">
      <c r="A15" s="29"/>
      <c r="B15" s="30"/>
      <c r="C15" s="29"/>
      <c r="D15" s="31"/>
      <c r="E15" s="33"/>
      <c r="F15" s="1">
        <f ca="1">IF(ISNA(OFFSET('Rate table'!$A$2,MATCH($E15,'Rate table'!$A$3:$A$17,0),MATCH($D15,'Rate table'!$B$1:$M$1,1))),0,OFFSET('Rate table'!$A$2,MATCH($E15,'Rate table'!$A$3:$A$17,0),MATCH($D15,'Rate table'!$B$1:$M$1,1)))</f>
        <v>0</v>
      </c>
      <c r="G15" s="1">
        <f ca="1">IF(ISNA(OFFSET('Rate table'!$A$2,MATCH($E15,'Rate table'!$A$3:$A$17,0),MATCH($D15,'Rate table'!$B$1:$M$1,1))),0,OFFSET('Rate table'!$A$2,MATCH($E15,'Rate table'!$A$3:$A$17,0),MATCH($D15,'Rate table'!$B$1:$M$1,1)+1))</f>
        <v>0</v>
      </c>
      <c r="H15" s="34"/>
      <c r="I15" s="35"/>
      <c r="J15" s="2">
        <f t="shared" ca="1" si="0"/>
        <v>0</v>
      </c>
      <c r="K15" s="2">
        <f t="shared" ca="1" si="1"/>
        <v>0</v>
      </c>
      <c r="L15" s="11">
        <f t="shared" ca="1" si="2"/>
        <v>0</v>
      </c>
      <c r="M15" s="36"/>
    </row>
    <row r="16" spans="1:13" x14ac:dyDescent="0.25">
      <c r="A16" s="29"/>
      <c r="B16" s="30"/>
      <c r="C16" s="29"/>
      <c r="D16" s="31"/>
      <c r="E16" s="33"/>
      <c r="F16" s="1">
        <f ca="1">IF(ISNA(OFFSET('Rate table'!$A$2,MATCH($E16,'Rate table'!$A$3:$A$17,0),MATCH($D16,'Rate table'!$B$1:$M$1,1))),0,OFFSET('Rate table'!$A$2,MATCH($E16,'Rate table'!$A$3:$A$17,0),MATCH($D16,'Rate table'!$B$1:$M$1,1)))</f>
        <v>0</v>
      </c>
      <c r="G16" s="1">
        <f ca="1">IF(ISNA(OFFSET('Rate table'!$A$2,MATCH($E16,'Rate table'!$A$3:$A$17,0),MATCH($D16,'Rate table'!$B$1:$M$1,1))),0,OFFSET('Rate table'!$A$2,MATCH($E16,'Rate table'!$A$3:$A$17,0),MATCH($D16,'Rate table'!$B$1:$M$1,1)+1))</f>
        <v>0</v>
      </c>
      <c r="H16" s="34"/>
      <c r="I16" s="35"/>
      <c r="J16" s="2">
        <f t="shared" ca="1" si="0"/>
        <v>0</v>
      </c>
      <c r="K16" s="2">
        <f t="shared" ca="1" si="1"/>
        <v>0</v>
      </c>
      <c r="L16" s="11">
        <f t="shared" ca="1" si="2"/>
        <v>0</v>
      </c>
      <c r="M16" s="36"/>
    </row>
    <row r="17" spans="1:14" x14ac:dyDescent="0.25">
      <c r="A17" s="29"/>
      <c r="B17" s="30"/>
      <c r="C17" s="29"/>
      <c r="D17" s="31"/>
      <c r="E17" s="33"/>
      <c r="F17" s="1">
        <f ca="1">IF(ISNA(OFFSET('Rate table'!$A$2,MATCH($E17,'Rate table'!$A$3:$A$17,0),MATCH($D17,'Rate table'!$B$1:$M$1,1))),0,OFFSET('Rate table'!$A$2,MATCH($E17,'Rate table'!$A$3:$A$17,0),MATCH($D17,'Rate table'!$B$1:$M$1,1)))</f>
        <v>0</v>
      </c>
      <c r="G17" s="1">
        <f ca="1">IF(ISNA(OFFSET('Rate table'!$A$2,MATCH($E17,'Rate table'!$A$3:$A$17,0),MATCH($D17,'Rate table'!$B$1:$M$1,1))),0,OFFSET('Rate table'!$A$2,MATCH($E17,'Rate table'!$A$3:$A$17,0),MATCH($D17,'Rate table'!$B$1:$M$1,1)+1))</f>
        <v>0</v>
      </c>
      <c r="H17" s="34"/>
      <c r="I17" s="35"/>
      <c r="J17" s="2">
        <f t="shared" ca="1" si="0"/>
        <v>0</v>
      </c>
      <c r="K17" s="2">
        <f t="shared" ca="1" si="1"/>
        <v>0</v>
      </c>
      <c r="L17" s="11">
        <f t="shared" ref="L17:L30" ca="1" si="3">SUM(J17:K17)</f>
        <v>0</v>
      </c>
      <c r="M17" s="36"/>
    </row>
    <row r="18" spans="1:14" x14ac:dyDescent="0.25">
      <c r="A18" s="29"/>
      <c r="B18" s="30"/>
      <c r="C18" s="29"/>
      <c r="D18" s="31"/>
      <c r="E18" s="33"/>
      <c r="F18" s="1">
        <f ca="1">IF(ISNA(OFFSET('Rate table'!$A$2,MATCH($E18,'Rate table'!$A$3:$A$17,0),MATCH($D18,'Rate table'!$B$1:$M$1,1))),0,OFFSET('Rate table'!$A$2,MATCH($E18,'Rate table'!$A$3:$A$17,0),MATCH($D18,'Rate table'!$B$1:$M$1,1)))</f>
        <v>0</v>
      </c>
      <c r="G18" s="1">
        <f ca="1">IF(ISNA(OFFSET('Rate table'!$A$2,MATCH($E18,'Rate table'!$A$3:$A$17,0),MATCH($D18,'Rate table'!$B$1:$M$1,1))),0,OFFSET('Rate table'!$A$2,MATCH($E18,'Rate table'!$A$3:$A$17,0),MATCH($D18,'Rate table'!$B$1:$M$1,1)+1))</f>
        <v>0</v>
      </c>
      <c r="H18" s="34"/>
      <c r="I18" s="35"/>
      <c r="J18" s="2">
        <f t="shared" ca="1" si="0"/>
        <v>0</v>
      </c>
      <c r="K18" s="2">
        <f t="shared" ca="1" si="1"/>
        <v>0</v>
      </c>
      <c r="L18" s="11">
        <f t="shared" ca="1" si="3"/>
        <v>0</v>
      </c>
      <c r="M18" s="36"/>
    </row>
    <row r="19" spans="1:14" x14ac:dyDescent="0.25">
      <c r="A19" s="29"/>
      <c r="B19" s="30"/>
      <c r="C19" s="29"/>
      <c r="D19" s="31"/>
      <c r="E19" s="33"/>
      <c r="F19" s="1">
        <f ca="1">IF(ISNA(OFFSET('Rate table'!$A$2,MATCH($E19,'Rate table'!$A$3:$A$17,0),MATCH($D19,'Rate table'!$B$1:$M$1,1))),0,OFFSET('Rate table'!$A$2,MATCH($E19,'Rate table'!$A$3:$A$17,0),MATCH($D19,'Rate table'!$B$1:$M$1,1)))</f>
        <v>0</v>
      </c>
      <c r="G19" s="1">
        <f ca="1">IF(ISNA(OFFSET('Rate table'!$A$2,MATCH($E19,'Rate table'!$A$3:$A$17,0),MATCH($D19,'Rate table'!$B$1:$M$1,1))),0,OFFSET('Rate table'!$A$2,MATCH($E19,'Rate table'!$A$3:$A$17,0),MATCH($D19,'Rate table'!$B$1:$M$1,1)+1))</f>
        <v>0</v>
      </c>
      <c r="H19" s="34"/>
      <c r="I19" s="35"/>
      <c r="J19" s="2">
        <f t="shared" ca="1" si="0"/>
        <v>0</v>
      </c>
      <c r="K19" s="2">
        <f t="shared" ca="1" si="1"/>
        <v>0</v>
      </c>
      <c r="L19" s="11">
        <f t="shared" ca="1" si="3"/>
        <v>0</v>
      </c>
      <c r="M19" s="36"/>
      <c r="N19" s="25"/>
    </row>
    <row r="20" spans="1:14" x14ac:dyDescent="0.25">
      <c r="A20" s="29"/>
      <c r="B20" s="30"/>
      <c r="C20" s="29"/>
      <c r="D20" s="31"/>
      <c r="E20" s="33"/>
      <c r="F20" s="1">
        <f ca="1">IF(ISNA(OFFSET('Rate table'!$A$2,MATCH($E20,'Rate table'!$A$3:$A$17,0),MATCH($D20,'Rate table'!$B$1:$M$1,1))),0,OFFSET('Rate table'!$A$2,MATCH($E20,'Rate table'!$A$3:$A$17,0),MATCH($D20,'Rate table'!$B$1:$M$1,1)))</f>
        <v>0</v>
      </c>
      <c r="G20" s="1">
        <f ca="1">IF(ISNA(OFFSET('Rate table'!$A$2,MATCH($E20,'Rate table'!$A$3:$A$17,0),MATCH($D20,'Rate table'!$B$1:$M$1,1))),0,OFFSET('Rate table'!$A$2,MATCH($E20,'Rate table'!$A$3:$A$17,0),MATCH($D20,'Rate table'!$B$1:$M$1,1)+1))</f>
        <v>0</v>
      </c>
      <c r="H20" s="34"/>
      <c r="I20" s="35"/>
      <c r="J20" s="2">
        <f t="shared" ca="1" si="0"/>
        <v>0</v>
      </c>
      <c r="K20" s="2">
        <f t="shared" ca="1" si="1"/>
        <v>0</v>
      </c>
      <c r="L20" s="11">
        <f t="shared" ca="1" si="3"/>
        <v>0</v>
      </c>
      <c r="M20" s="36"/>
      <c r="N20" s="25"/>
    </row>
    <row r="21" spans="1:14" x14ac:dyDescent="0.25">
      <c r="A21" s="29"/>
      <c r="B21" s="30"/>
      <c r="C21" s="29"/>
      <c r="D21" s="31"/>
      <c r="E21" s="33"/>
      <c r="F21" s="1">
        <f ca="1">IF(ISNA(OFFSET('Rate table'!$A$2,MATCH($E21,'Rate table'!$A$3:$A$17,0),MATCH($D21,'Rate table'!$B$1:$M$1,1))),0,OFFSET('Rate table'!$A$2,MATCH($E21,'Rate table'!$A$3:$A$17,0),MATCH($D21,'Rate table'!$B$1:$M$1,1)))</f>
        <v>0</v>
      </c>
      <c r="G21" s="1">
        <f ca="1">IF(ISNA(OFFSET('Rate table'!$A$2,MATCH($E21,'Rate table'!$A$3:$A$17,0),MATCH($D21,'Rate table'!$B$1:$M$1,1))),0,OFFSET('Rate table'!$A$2,MATCH($E21,'Rate table'!$A$3:$A$17,0),MATCH($D21,'Rate table'!$B$1:$M$1,1)+1))</f>
        <v>0</v>
      </c>
      <c r="H21" s="34"/>
      <c r="I21" s="35"/>
      <c r="J21" s="2">
        <f t="shared" ca="1" si="0"/>
        <v>0</v>
      </c>
      <c r="K21" s="2">
        <f t="shared" ca="1" si="1"/>
        <v>0</v>
      </c>
      <c r="L21" s="11">
        <f t="shared" ca="1" si="3"/>
        <v>0</v>
      </c>
      <c r="M21" s="36"/>
      <c r="N21" s="25"/>
    </row>
    <row r="22" spans="1:14" x14ac:dyDescent="0.25">
      <c r="A22" s="29"/>
      <c r="B22" s="30"/>
      <c r="C22" s="29"/>
      <c r="D22" s="31"/>
      <c r="E22" s="33"/>
      <c r="F22" s="1">
        <f ca="1">IF(ISNA(OFFSET('Rate table'!$A$2,MATCH($E22,'Rate table'!$A$3:$A$17,0),MATCH($D22,'Rate table'!$B$1:$M$1,1))),0,OFFSET('Rate table'!$A$2,MATCH($E22,'Rate table'!$A$3:$A$17,0),MATCH($D22,'Rate table'!$B$1:$M$1,1)))</f>
        <v>0</v>
      </c>
      <c r="G22" s="1">
        <f ca="1">IF(ISNA(OFFSET('Rate table'!$A$2,MATCH($E22,'Rate table'!$A$3:$A$17,0),MATCH($D22,'Rate table'!$B$1:$M$1,1))),0,OFFSET('Rate table'!$A$2,MATCH($E22,'Rate table'!$A$3:$A$17,0),MATCH($D22,'Rate table'!$B$1:$M$1,1)+1))</f>
        <v>0</v>
      </c>
      <c r="H22" s="34"/>
      <c r="I22" s="35"/>
      <c r="J22" s="2">
        <f t="shared" ca="1" si="0"/>
        <v>0</v>
      </c>
      <c r="K22" s="2">
        <f t="shared" ca="1" si="1"/>
        <v>0</v>
      </c>
      <c r="L22" s="11">
        <f t="shared" ca="1" si="3"/>
        <v>0</v>
      </c>
      <c r="M22" s="36"/>
    </row>
    <row r="23" spans="1:14" x14ac:dyDescent="0.25">
      <c r="A23" s="29"/>
      <c r="B23" s="30"/>
      <c r="C23" s="29"/>
      <c r="D23" s="31"/>
      <c r="E23" s="33"/>
      <c r="F23" s="1">
        <f ca="1">IF(ISNA(OFFSET('Rate table'!$A$2,MATCH($E23,'Rate table'!$A$3:$A$17,0),MATCH($D23,'Rate table'!$B$1:$M$1,1))),0,OFFSET('Rate table'!$A$2,MATCH($E23,'Rate table'!$A$3:$A$17,0),MATCH($D23,'Rate table'!$B$1:$M$1,1)))</f>
        <v>0</v>
      </c>
      <c r="G23" s="1">
        <f ca="1">IF(ISNA(OFFSET('Rate table'!$A$2,MATCH($E23,'Rate table'!$A$3:$A$17,0),MATCH($D23,'Rate table'!$B$1:$M$1,1))),0,OFFSET('Rate table'!$A$2,MATCH($E23,'Rate table'!$A$3:$A$17,0),MATCH($D23,'Rate table'!$B$1:$M$1,1)+1))</f>
        <v>0</v>
      </c>
      <c r="H23" s="34"/>
      <c r="I23" s="35"/>
      <c r="J23" s="2">
        <f t="shared" ca="1" si="0"/>
        <v>0</v>
      </c>
      <c r="K23" s="2">
        <f t="shared" ca="1" si="1"/>
        <v>0</v>
      </c>
      <c r="L23" s="11">
        <f t="shared" ca="1" si="3"/>
        <v>0</v>
      </c>
      <c r="M23" s="36"/>
    </row>
    <row r="24" spans="1:14" x14ac:dyDescent="0.25">
      <c r="A24" s="29"/>
      <c r="B24" s="30"/>
      <c r="C24" s="29"/>
      <c r="D24" s="31"/>
      <c r="E24" s="33"/>
      <c r="F24" s="1">
        <f ca="1">IF(ISNA(OFFSET('Rate table'!$A$2,MATCH($E24,'Rate table'!$A$3:$A$17,0),MATCH($D24,'Rate table'!$B$1:$M$1,1))),0,OFFSET('Rate table'!$A$2,MATCH($E24,'Rate table'!$A$3:$A$17,0),MATCH($D24,'Rate table'!$B$1:$M$1,1)))</f>
        <v>0</v>
      </c>
      <c r="G24" s="1">
        <f ca="1">IF(ISNA(OFFSET('Rate table'!$A$2,MATCH($E24,'Rate table'!$A$3:$A$17,0),MATCH($D24,'Rate table'!$B$1:$M$1,1))),0,OFFSET('Rate table'!$A$2,MATCH($E24,'Rate table'!$A$3:$A$17,0),MATCH($D24,'Rate table'!$B$1:$M$1,1)+1))</f>
        <v>0</v>
      </c>
      <c r="H24" s="34"/>
      <c r="I24" s="35"/>
      <c r="J24" s="2">
        <f t="shared" ca="1" si="0"/>
        <v>0</v>
      </c>
      <c r="K24" s="2">
        <f t="shared" ca="1" si="1"/>
        <v>0</v>
      </c>
      <c r="L24" s="11">
        <f t="shared" ca="1" si="3"/>
        <v>0</v>
      </c>
      <c r="M24" s="36"/>
    </row>
    <row r="25" spans="1:14" x14ac:dyDescent="0.25">
      <c r="A25" s="29"/>
      <c r="B25" s="30"/>
      <c r="C25" s="29"/>
      <c r="D25" s="31"/>
      <c r="E25" s="33"/>
      <c r="F25" s="1">
        <f ca="1">IF(ISNA(OFFSET('Rate table'!$A$2,MATCH($E25,'Rate table'!$A$3:$A$17,0),MATCH($D25,'Rate table'!$B$1:$M$1,1))),0,OFFSET('Rate table'!$A$2,MATCH($E25,'Rate table'!$A$3:$A$17,0),MATCH($D25,'Rate table'!$B$1:$M$1,1)))</f>
        <v>0</v>
      </c>
      <c r="G25" s="1">
        <f ca="1">IF(ISNA(OFFSET('Rate table'!$A$2,MATCH($E25,'Rate table'!$A$3:$A$17,0),MATCH($D25,'Rate table'!$B$1:$M$1,1))),0,OFFSET('Rate table'!$A$2,MATCH($E25,'Rate table'!$A$3:$A$17,0),MATCH($D25,'Rate table'!$B$1:$M$1,1)+1))</f>
        <v>0</v>
      </c>
      <c r="H25" s="34"/>
      <c r="I25" s="35"/>
      <c r="J25" s="2">
        <f t="shared" ca="1" si="0"/>
        <v>0</v>
      </c>
      <c r="K25" s="2">
        <f t="shared" ca="1" si="1"/>
        <v>0</v>
      </c>
      <c r="L25" s="11">
        <f t="shared" ca="1" si="3"/>
        <v>0</v>
      </c>
      <c r="M25" s="36"/>
    </row>
    <row r="26" spans="1:14" x14ac:dyDescent="0.25">
      <c r="A26" s="29"/>
      <c r="B26" s="30"/>
      <c r="C26" s="29"/>
      <c r="D26" s="31"/>
      <c r="E26" s="33"/>
      <c r="F26" s="1">
        <f ca="1">IF(ISNA(OFFSET('Rate table'!$A$2,MATCH($E26,'Rate table'!$A$3:$A$17,0),MATCH($D26,'Rate table'!$B$1:$M$1,1))),0,OFFSET('Rate table'!$A$2,MATCH($E26,'Rate table'!$A$3:$A$17,0),MATCH($D26,'Rate table'!$B$1:$M$1,1)))</f>
        <v>0</v>
      </c>
      <c r="G26" s="1">
        <f ca="1">IF(ISNA(OFFSET('Rate table'!$A$2,MATCH($E26,'Rate table'!$A$3:$A$17,0),MATCH($D26,'Rate table'!$B$1:$M$1,1))),0,OFFSET('Rate table'!$A$2,MATCH($E26,'Rate table'!$A$3:$A$17,0),MATCH($D26,'Rate table'!$B$1:$M$1,1)+1))</f>
        <v>0</v>
      </c>
      <c r="H26" s="34"/>
      <c r="I26" s="35"/>
      <c r="J26" s="2">
        <f t="shared" ca="1" si="0"/>
        <v>0</v>
      </c>
      <c r="K26" s="2">
        <f t="shared" ca="1" si="1"/>
        <v>0</v>
      </c>
      <c r="L26" s="11">
        <f t="shared" ca="1" si="3"/>
        <v>0</v>
      </c>
      <c r="M26" s="36"/>
    </row>
    <row r="27" spans="1:14" x14ac:dyDescent="0.25">
      <c r="A27" s="29"/>
      <c r="B27" s="30"/>
      <c r="C27" s="29"/>
      <c r="D27" s="31"/>
      <c r="E27" s="33"/>
      <c r="F27" s="1">
        <f ca="1">IF(ISNA(OFFSET('Rate table'!$A$2,MATCH($E27,'Rate table'!$A$3:$A$17,0),MATCH($D27,'Rate table'!$B$1:$M$1,1))),0,OFFSET('Rate table'!$A$2,MATCH($E27,'Rate table'!$A$3:$A$17,0),MATCH($D27,'Rate table'!$B$1:$M$1,1)))</f>
        <v>0</v>
      </c>
      <c r="G27" s="1">
        <f ca="1">IF(ISNA(OFFSET('Rate table'!$A$2,MATCH($E27,'Rate table'!$A$3:$A$17,0),MATCH($D27,'Rate table'!$B$1:$M$1,1))),0,OFFSET('Rate table'!$A$2,MATCH($E27,'Rate table'!$A$3:$A$17,0),MATCH($D27,'Rate table'!$B$1:$M$1,1)+1))</f>
        <v>0</v>
      </c>
      <c r="H27" s="34"/>
      <c r="I27" s="35"/>
      <c r="J27" s="2">
        <f t="shared" ca="1" si="0"/>
        <v>0</v>
      </c>
      <c r="K27" s="2">
        <f t="shared" ca="1" si="1"/>
        <v>0</v>
      </c>
      <c r="L27" s="11">
        <f t="shared" ca="1" si="3"/>
        <v>0</v>
      </c>
      <c r="M27" s="36"/>
    </row>
    <row r="28" spans="1:14" x14ac:dyDescent="0.25">
      <c r="A28" s="29"/>
      <c r="B28" s="30"/>
      <c r="C28" s="29"/>
      <c r="D28" s="31"/>
      <c r="E28" s="33"/>
      <c r="F28" s="1">
        <f ca="1">IF(ISNA(OFFSET('Rate table'!$A$2,MATCH($E28,'Rate table'!$A$3:$A$17,0),MATCH($D28,'Rate table'!$B$1:$M$1,1))),0,OFFSET('Rate table'!$A$2,MATCH($E28,'Rate table'!$A$3:$A$17,0),MATCH($D28,'Rate table'!$B$1:$M$1,1)))</f>
        <v>0</v>
      </c>
      <c r="G28" s="1">
        <f ca="1">IF(ISNA(OFFSET('Rate table'!$A$2,MATCH($E28,'Rate table'!$A$3:$A$17,0),MATCH($D28,'Rate table'!$B$1:$M$1,1))),0,OFFSET('Rate table'!$A$2,MATCH($E28,'Rate table'!$A$3:$A$17,0),MATCH($D28,'Rate table'!$B$1:$M$1,1)+1))</f>
        <v>0</v>
      </c>
      <c r="H28" s="34"/>
      <c r="I28" s="35"/>
      <c r="J28" s="2">
        <f t="shared" ca="1" si="0"/>
        <v>0</v>
      </c>
      <c r="K28" s="2">
        <f t="shared" ca="1" si="1"/>
        <v>0</v>
      </c>
      <c r="L28" s="11">
        <f t="shared" ca="1" si="3"/>
        <v>0</v>
      </c>
      <c r="M28" s="36"/>
    </row>
    <row r="29" spans="1:14" x14ac:dyDescent="0.25">
      <c r="A29" s="29"/>
      <c r="B29" s="30"/>
      <c r="C29" s="29"/>
      <c r="D29" s="31"/>
      <c r="E29" s="33"/>
      <c r="F29" s="1">
        <f ca="1">IF(ISNA(OFFSET('Rate table'!$A$2,MATCH($E29,'Rate table'!$A$3:$A$17,0),MATCH($D29,'Rate table'!$B$1:$M$1,1))),0,OFFSET('Rate table'!$A$2,MATCH($E29,'Rate table'!$A$3:$A$17,0),MATCH($D29,'Rate table'!$B$1:$M$1,1)))</f>
        <v>0</v>
      </c>
      <c r="G29" s="1">
        <f ca="1">IF(ISNA(OFFSET('Rate table'!$A$2,MATCH($E29,'Rate table'!$A$3:$A$17,0),MATCH($D29,'Rate table'!$B$1:$M$1,1))),0,OFFSET('Rate table'!$A$2,MATCH($E29,'Rate table'!$A$3:$A$17,0),MATCH($D29,'Rate table'!$B$1:$M$1,1)+1))</f>
        <v>0</v>
      </c>
      <c r="H29" s="34"/>
      <c r="I29" s="35"/>
      <c r="J29" s="2">
        <f t="shared" ca="1" si="0"/>
        <v>0</v>
      </c>
      <c r="K29" s="2">
        <f t="shared" ca="1" si="1"/>
        <v>0</v>
      </c>
      <c r="L29" s="11">
        <f t="shared" ca="1" si="3"/>
        <v>0</v>
      </c>
      <c r="M29" s="36"/>
    </row>
    <row r="30" spans="1:14" x14ac:dyDescent="0.25">
      <c r="A30" s="29"/>
      <c r="B30" s="30"/>
      <c r="C30" s="29"/>
      <c r="D30" s="31"/>
      <c r="E30" s="33"/>
      <c r="F30" s="1">
        <f ca="1">IF(ISNA(OFFSET('Rate table'!$A$2,MATCH($E30,'Rate table'!$A$3:$A$17,0),MATCH($D30,'Rate table'!$B$1:$M$1,1))),0,OFFSET('Rate table'!$A$2,MATCH($E30,'Rate table'!$A$3:$A$17,0),MATCH($D30,'Rate table'!$B$1:$M$1,1)))</f>
        <v>0</v>
      </c>
      <c r="G30" s="1">
        <f ca="1">IF(ISNA(OFFSET('Rate table'!$A$2,MATCH($E30,'Rate table'!$A$3:$A$17,0),MATCH($D30,'Rate table'!$B$1:$M$1,1))),0,OFFSET('Rate table'!$A$2,MATCH($E30,'Rate table'!$A$3:$A$17,0),MATCH($D30,'Rate table'!$B$1:$M$1,1)+1))</f>
        <v>0</v>
      </c>
      <c r="H30" s="34"/>
      <c r="I30" s="35"/>
      <c r="J30" s="2">
        <f t="shared" ca="1" si="0"/>
        <v>0</v>
      </c>
      <c r="K30" s="2">
        <f t="shared" ca="1" si="1"/>
        <v>0</v>
      </c>
      <c r="L30" s="11">
        <f t="shared" ca="1" si="3"/>
        <v>0</v>
      </c>
      <c r="M30" s="36"/>
    </row>
    <row r="31" spans="1:14" x14ac:dyDescent="0.25">
      <c r="A31" s="29"/>
      <c r="B31" s="30"/>
      <c r="C31" s="29"/>
      <c r="D31" s="31"/>
      <c r="E31" s="33"/>
      <c r="F31" s="1">
        <f ca="1">IF(ISNA(OFFSET('Rate table'!$A$2,MATCH($E31,'Rate table'!$A$3:$A$17,0),MATCH($D31,'Rate table'!$B$1:$M$1,1))),0,OFFSET('Rate table'!$A$2,MATCH($E31,'Rate table'!$A$3:$A$17,0),MATCH($D31,'Rate table'!$B$1:$M$1,1)))</f>
        <v>0</v>
      </c>
      <c r="G31" s="1">
        <f ca="1">IF(ISNA(OFFSET('Rate table'!$A$2,MATCH($E31,'Rate table'!$A$3:$A$17,0),MATCH($D31,'Rate table'!$B$1:$M$1,1))),0,OFFSET('Rate table'!$A$2,MATCH($E31,'Rate table'!$A$3:$A$17,0),MATCH($D31,'Rate table'!$B$1:$M$1,1)+1))</f>
        <v>0</v>
      </c>
      <c r="H31" s="34"/>
      <c r="I31" s="35"/>
      <c r="J31" s="2">
        <f t="shared" ca="1" si="0"/>
        <v>0</v>
      </c>
      <c r="K31" s="2">
        <f t="shared" ca="1" si="1"/>
        <v>0</v>
      </c>
      <c r="L31" s="11">
        <f t="shared" ref="L31:L33" ca="1" si="4">SUM(J31:K31)</f>
        <v>0</v>
      </c>
      <c r="M31" s="36"/>
    </row>
    <row r="32" spans="1:14" x14ac:dyDescent="0.25">
      <c r="A32" s="29"/>
      <c r="B32" s="30"/>
      <c r="C32" s="29"/>
      <c r="D32" s="31"/>
      <c r="E32" s="33"/>
      <c r="F32" s="1">
        <f ca="1">IF(ISNA(OFFSET('Rate table'!$A$2,MATCH($E32,'Rate table'!$A$3:$A$17,0),MATCH($D32,'Rate table'!$B$1:$M$1,1))),0,OFFSET('Rate table'!$A$2,MATCH($E32,'Rate table'!$A$3:$A$17,0),MATCH($D32,'Rate table'!$B$1:$M$1,1)))</f>
        <v>0</v>
      </c>
      <c r="G32" s="1">
        <f ca="1">IF(ISNA(OFFSET('Rate table'!$A$2,MATCH($E32,'Rate table'!$A$3:$A$17,0),MATCH($D32,'Rate table'!$B$1:$M$1,1))),0,OFFSET('Rate table'!$A$2,MATCH($E32,'Rate table'!$A$3:$A$17,0),MATCH($D32,'Rate table'!$B$1:$M$1,1)+1))</f>
        <v>0</v>
      </c>
      <c r="H32" s="34"/>
      <c r="I32" s="35"/>
      <c r="J32" s="2">
        <f t="shared" ca="1" si="0"/>
        <v>0</v>
      </c>
      <c r="K32" s="2">
        <f t="shared" ca="1" si="1"/>
        <v>0</v>
      </c>
      <c r="L32" s="11">
        <f t="shared" ca="1" si="4"/>
        <v>0</v>
      </c>
      <c r="M32" s="36"/>
    </row>
    <row r="33" spans="1:13" x14ac:dyDescent="0.25">
      <c r="A33" s="29"/>
      <c r="B33" s="30"/>
      <c r="C33" s="29"/>
      <c r="D33" s="31"/>
      <c r="E33" s="33"/>
      <c r="F33" s="1">
        <f ca="1">IF(ISNA(OFFSET('Rate table'!$A$2,MATCH($E33,'Rate table'!$A$3:$A$17,0),MATCH($D33,'Rate table'!$B$1:$M$1,1))),0,OFFSET('Rate table'!$A$2,MATCH($E33,'Rate table'!$A$3:$A$17,0),MATCH($D33,'Rate table'!$B$1:$M$1,1)))</f>
        <v>0</v>
      </c>
      <c r="G33" s="1">
        <f ca="1">IF(ISNA(OFFSET('Rate table'!$A$2,MATCH($E33,'Rate table'!$A$3:$A$17,0),MATCH($D33,'Rate table'!$B$1:$M$1,1))),0,OFFSET('Rate table'!$A$2,MATCH($E33,'Rate table'!$A$3:$A$17,0),MATCH($D33,'Rate table'!$B$1:$M$1,1)+1))</f>
        <v>0</v>
      </c>
      <c r="H33" s="34"/>
      <c r="I33" s="35"/>
      <c r="J33" s="2">
        <f t="shared" ca="1" si="0"/>
        <v>0</v>
      </c>
      <c r="K33" s="2">
        <f t="shared" ca="1" si="1"/>
        <v>0</v>
      </c>
      <c r="L33" s="11">
        <f t="shared" ca="1" si="4"/>
        <v>0</v>
      </c>
      <c r="M33" s="36"/>
    </row>
    <row r="35" spans="1:13" ht="31.5" x14ac:dyDescent="0.5">
      <c r="A35" s="46"/>
      <c r="B35" s="46"/>
      <c r="C35" s="46"/>
      <c r="E35" s="50" t="s">
        <v>19</v>
      </c>
      <c r="F35" s="51"/>
      <c r="G35" s="51"/>
      <c r="H35" s="51"/>
      <c r="I35" s="51"/>
      <c r="J35" s="51"/>
      <c r="L35" s="46"/>
      <c r="M35" s="46"/>
    </row>
    <row r="36" spans="1:13" x14ac:dyDescent="0.25">
      <c r="A36" t="s">
        <v>20</v>
      </c>
      <c r="E36" t="s">
        <v>21</v>
      </c>
      <c r="L36" t="s">
        <v>22</v>
      </c>
    </row>
  </sheetData>
  <sheetProtection algorithmName="SHA-512" hashValue="XQFXk/7qiePx7X4/QVHNED6fG+I55aGQD74Fkl8dRiq5a0Wht537Jrs7goThTSqU0GiEsc/tQTSwlZVRTbYhXA==" saltValue="VFChH6o4F/FUnMZWGQJO2w==" spinCount="100000" sheet="1" objects="1" scenarios="1" selectLockedCells="1"/>
  <mergeCells count="6">
    <mergeCell ref="L35:M35"/>
    <mergeCell ref="H6:L6"/>
    <mergeCell ref="C3:D3"/>
    <mergeCell ref="C4:D4"/>
    <mergeCell ref="A35:C35"/>
    <mergeCell ref="E35:J35"/>
  </mergeCells>
  <dataValidations count="3">
    <dataValidation type="decimal" errorStyle="information" operator="lessThanOrEqual" allowBlank="1" showErrorMessage="1" errorTitle="Check value" error="Number should be zero or less" promptTitle="Negative number" prompt="Number cannot be less than zero" sqref="H8:H33" xr:uid="{00000000-0002-0000-0000-000000000000}">
      <formula1>0</formula1>
    </dataValidation>
    <dataValidation errorStyle="information" operator="greaterThanOrEqual" allowBlank="1" showErrorMessage="1" errorTitle="Check value" error="Number should not be less than zero" promptTitle="Negative number" prompt="Number cannot be less than zero" sqref="F8:G33" xr:uid="{00000000-0002-0000-0000-000001000000}"/>
    <dataValidation type="decimal" errorStyle="information" operator="greaterThanOrEqual" allowBlank="1" showErrorMessage="1" errorTitle="Check value" error="Number should not be less than zero" promptTitle="Negative number" prompt="Number cannot be less than zero" sqref="I8:I33" xr:uid="{00000000-0002-0000-0000-000002000000}">
      <formula1>0</formula1>
    </dataValidation>
  </dataValidations>
  <hyperlinks>
    <hyperlink ref="M4" r:id="rId1" xr:uid="{548A1762-E867-4F44-B365-F92E380DEE43}"/>
  </hyperlinks>
  <pageMargins left="0.23622047244094491" right="0.23622047244094491" top="0.39370078740157483" bottom="0.39370078740157483" header="0.19685039370078741" footer="0.19685039370078741"/>
  <pageSetup scale="69" fitToHeight="0" orientation="landscape" horizontalDpi="1200" verticalDpi="1200" r:id="rId2"/>
  <headerFooter>
    <oddFooter>&amp;CPage &amp;P of &amp;N&amp;R&amp;D</oddFooter>
  </headerFooter>
  <drawing r:id="rId3"/>
  <extLst>
    <ext xmlns:x14="http://schemas.microsoft.com/office/spreadsheetml/2009/9/main" uri="{CCE6A557-97BC-4b89-ADB6-D9C93CAAB3DF}">
      <x14:dataValidations xmlns:xm="http://schemas.microsoft.com/office/excel/2006/main" count="1">
        <x14:dataValidation type="list" errorStyle="information" operator="greaterThanOrEqual" allowBlank="1" showErrorMessage="1" errorTitle="Check value" error="Number should not be less than zero" promptTitle="Negative number" prompt="Number cannot be less than zero" xr:uid="{00000000-0002-0000-0000-000003000000}">
          <x14:formula1>
            <xm:f>'Rate table'!$A$3:$A$17</xm:f>
          </x14:formula1>
          <xm:sqref>E8:E33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12"/>
  <sheetViews>
    <sheetView zoomScale="110" zoomScaleNormal="110" workbookViewId="0">
      <selection activeCell="A6" sqref="A6"/>
    </sheetView>
  </sheetViews>
  <sheetFormatPr defaultRowHeight="15" x14ac:dyDescent="0.25"/>
  <cols>
    <col min="1" max="1" width="13.140625" bestFit="1" customWidth="1"/>
    <col min="2" max="2" width="21.5703125" bestFit="1" customWidth="1"/>
    <col min="3" max="3" width="22.85546875" bestFit="1" customWidth="1"/>
    <col min="4" max="4" width="16.7109375" bestFit="1" customWidth="1"/>
    <col min="5" max="5" width="16.85546875" bestFit="1" customWidth="1"/>
    <col min="6" max="6" width="18.85546875" bestFit="1" customWidth="1"/>
    <col min="7" max="7" width="19.42578125" bestFit="1" customWidth="1"/>
    <col min="8" max="8" width="19.5703125" bestFit="1" customWidth="1"/>
    <col min="9" max="14" width="5.42578125" bestFit="1" customWidth="1"/>
    <col min="15" max="15" width="6.7109375" bestFit="1" customWidth="1"/>
    <col min="16" max="16" width="10.7109375" bestFit="1" customWidth="1"/>
    <col min="17" max="17" width="6.85546875" bestFit="1" customWidth="1"/>
    <col min="18" max="18" width="6.5703125" bestFit="1" customWidth="1"/>
    <col min="19" max="19" width="9.5703125" bestFit="1" customWidth="1"/>
    <col min="20" max="20" width="7.5703125" bestFit="1" customWidth="1"/>
    <col min="21" max="21" width="10.140625" bestFit="1" customWidth="1"/>
    <col min="22" max="22" width="9.5703125" bestFit="1" customWidth="1"/>
    <col min="23" max="24" width="6.5703125" bestFit="1" customWidth="1"/>
    <col min="25" max="25" width="9.5703125" bestFit="1" customWidth="1"/>
    <col min="26" max="26" width="6.85546875" bestFit="1" customWidth="1"/>
    <col min="27" max="27" width="6.5703125" bestFit="1" customWidth="1"/>
    <col min="28" max="28" width="9.5703125" bestFit="1" customWidth="1"/>
    <col min="29" max="29" width="7.5703125" bestFit="1" customWidth="1"/>
    <col min="30" max="30" width="10.140625" bestFit="1" customWidth="1"/>
    <col min="31" max="31" width="9.5703125" bestFit="1" customWidth="1"/>
    <col min="32" max="32" width="7.5703125" bestFit="1" customWidth="1"/>
    <col min="33" max="33" width="10.140625" bestFit="1" customWidth="1"/>
    <col min="34" max="34" width="9.5703125" bestFit="1" customWidth="1"/>
    <col min="35" max="36" width="6.5703125" bestFit="1" customWidth="1"/>
    <col min="37" max="37" width="9.5703125" bestFit="1" customWidth="1"/>
    <col min="38" max="38" width="7.5703125" bestFit="1" customWidth="1"/>
    <col min="39" max="39" width="10.140625" bestFit="1" customWidth="1"/>
    <col min="40" max="40" width="9.5703125" bestFit="1" customWidth="1"/>
    <col min="41" max="41" width="8.5703125" bestFit="1" customWidth="1"/>
    <col min="42" max="43" width="6.85546875" bestFit="1" customWidth="1"/>
    <col min="44" max="44" width="6.5703125" bestFit="1" customWidth="1"/>
    <col min="45" max="45" width="7.5703125" bestFit="1" customWidth="1"/>
    <col min="46" max="46" width="10.140625" bestFit="1" customWidth="1"/>
    <col min="47" max="47" width="7.5703125" bestFit="1" customWidth="1"/>
    <col min="48" max="48" width="10.140625" bestFit="1" customWidth="1"/>
    <col min="49" max="49" width="8.5703125" bestFit="1" customWidth="1"/>
    <col min="50" max="51" width="11.42578125" bestFit="1" customWidth="1"/>
    <col min="52" max="52" width="10.7109375" bestFit="1" customWidth="1"/>
    <col min="53" max="53" width="10.140625" bestFit="1" customWidth="1"/>
    <col min="54" max="54" width="8.5703125" bestFit="1" customWidth="1"/>
    <col min="55" max="55" width="6.5703125" bestFit="1" customWidth="1"/>
    <col min="56" max="56" width="9.5703125" bestFit="1" customWidth="1"/>
    <col min="57" max="58" width="6.5703125" bestFit="1" customWidth="1"/>
    <col min="59" max="59" width="9.5703125" bestFit="1" customWidth="1"/>
    <col min="60" max="60" width="7.5703125" bestFit="1" customWidth="1"/>
    <col min="61" max="61" width="10.140625" bestFit="1" customWidth="1"/>
    <col min="62" max="62" width="9.5703125" bestFit="1" customWidth="1"/>
    <col min="63" max="63" width="7.5703125" bestFit="1" customWidth="1"/>
    <col min="64" max="64" width="10.140625" bestFit="1" customWidth="1"/>
    <col min="65" max="65" width="9.5703125" bestFit="1" customWidth="1"/>
    <col min="66" max="67" width="6.5703125" bestFit="1" customWidth="1"/>
    <col min="68" max="68" width="9.5703125" bestFit="1" customWidth="1"/>
    <col min="69" max="69" width="6.85546875" bestFit="1" customWidth="1"/>
    <col min="70" max="70" width="6.5703125" bestFit="1" customWidth="1"/>
    <col min="71" max="71" width="9.5703125" bestFit="1" customWidth="1"/>
    <col min="72" max="72" width="7.5703125" bestFit="1" customWidth="1"/>
    <col min="73" max="73" width="10.140625" bestFit="1" customWidth="1"/>
    <col min="74" max="74" width="9.5703125" bestFit="1" customWidth="1"/>
    <col min="75" max="76" width="6.5703125" bestFit="1" customWidth="1"/>
    <col min="77" max="77" width="9.5703125" bestFit="1" customWidth="1"/>
    <col min="78" max="78" width="6.85546875" bestFit="1" customWidth="1"/>
    <col min="79" max="79" width="6.5703125" bestFit="1" customWidth="1"/>
    <col min="80" max="80" width="9.5703125" bestFit="1" customWidth="1"/>
    <col min="81" max="81" width="7.5703125" bestFit="1" customWidth="1"/>
    <col min="82" max="82" width="10.140625" bestFit="1" customWidth="1"/>
    <col min="83" max="83" width="9.5703125" bestFit="1" customWidth="1"/>
    <col min="84" max="84" width="7.5703125" bestFit="1" customWidth="1"/>
    <col min="85" max="85" width="10.140625" bestFit="1" customWidth="1"/>
    <col min="86" max="86" width="9.5703125" bestFit="1" customWidth="1"/>
    <col min="87" max="88" width="6.5703125" bestFit="1" customWidth="1"/>
    <col min="89" max="89" width="9.5703125" bestFit="1" customWidth="1"/>
    <col min="90" max="90" width="7.5703125" bestFit="1" customWidth="1"/>
    <col min="91" max="91" width="10.140625" bestFit="1" customWidth="1"/>
    <col min="92" max="92" width="9.5703125" bestFit="1" customWidth="1"/>
    <col min="93" max="93" width="8.5703125" bestFit="1" customWidth="1"/>
    <col min="94" max="96" width="11.42578125" bestFit="1" customWidth="1"/>
    <col min="97" max="97" width="10.7109375" bestFit="1" customWidth="1"/>
  </cols>
  <sheetData>
    <row r="1" spans="1:10" ht="26.25" x14ac:dyDescent="0.4">
      <c r="H1" s="12" t="s">
        <v>0</v>
      </c>
    </row>
    <row r="2" spans="1:10" ht="23.25" x14ac:dyDescent="0.35">
      <c r="H2" s="13" t="s">
        <v>23</v>
      </c>
      <c r="J2" t="s">
        <v>68</v>
      </c>
    </row>
    <row r="3" spans="1:10" ht="23.25" x14ac:dyDescent="0.25">
      <c r="A3" s="3" t="s">
        <v>2</v>
      </c>
      <c r="C3" s="14" t="str">
        <f>'Member adjustments'!C3</f>
        <v>Name of LAU</v>
      </c>
      <c r="H3" s="26" t="s">
        <v>3</v>
      </c>
      <c r="J3" t="s">
        <v>69</v>
      </c>
    </row>
    <row r="4" spans="1:10" ht="21" x14ac:dyDescent="0.25">
      <c r="A4" s="3" t="s">
        <v>4</v>
      </c>
      <c r="C4" s="14" t="str">
        <f>'Member adjustments'!C4</f>
        <v>ABC042025W1</v>
      </c>
      <c r="H4" s="38" t="s">
        <v>5</v>
      </c>
    </row>
    <row r="6" spans="1:10" x14ac:dyDescent="0.25">
      <c r="A6" s="5" t="s">
        <v>24</v>
      </c>
      <c r="B6" t="s">
        <v>25</v>
      </c>
      <c r="C6" t="s">
        <v>26</v>
      </c>
      <c r="D6" t="s">
        <v>27</v>
      </c>
      <c r="E6" t="s">
        <v>28</v>
      </c>
      <c r="F6" t="s">
        <v>29</v>
      </c>
    </row>
    <row r="7" spans="1:10" x14ac:dyDescent="0.25">
      <c r="A7" s="39" t="s">
        <v>40</v>
      </c>
      <c r="B7" s="6">
        <v>-200</v>
      </c>
      <c r="C7" s="6"/>
      <c r="D7" s="6">
        <v>-21.4</v>
      </c>
      <c r="E7" s="6">
        <v>-36.299999999999997</v>
      </c>
      <c r="F7" s="6">
        <v>-57.699999999999996</v>
      </c>
    </row>
    <row r="8" spans="1:10" x14ac:dyDescent="0.25">
      <c r="A8" s="39" t="s">
        <v>30</v>
      </c>
      <c r="B8" s="6">
        <v>-200</v>
      </c>
      <c r="C8" s="6"/>
      <c r="D8" s="6">
        <v>-21.4</v>
      </c>
      <c r="E8" s="6">
        <v>-36.299999999999997</v>
      </c>
      <c r="F8" s="6">
        <v>-57.699999999999996</v>
      </c>
    </row>
    <row r="12" spans="1:10" ht="15" customHeight="1" x14ac:dyDescent="0.35">
      <c r="H12" s="37"/>
    </row>
  </sheetData>
  <hyperlinks>
    <hyperlink ref="H4" r:id="rId2" xr:uid="{29E061A1-74A7-4475-9FCA-F51136AE1BCB}"/>
  </hyperlinks>
  <pageMargins left="0.23622047244094491" right="0.23622047244094491" top="0.39370078740157483" bottom="0.39370078740157483" header="0.19685039370078741" footer="0.19685039370078741"/>
  <pageSetup scale="96" fitToHeight="0" orientation="landscape" horizontalDpi="1200" verticalDpi="1200" r:id="rId3"/>
  <headerFooter>
    <oddFooter>&amp;CPage &amp;P of &amp;N&amp;R&amp;D</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2B5D7-3A2E-498C-A1F3-C5D7ED9A3FB7}">
  <dimension ref="A1:O19"/>
  <sheetViews>
    <sheetView zoomScaleNormal="100" workbookViewId="0">
      <selection activeCell="P8" sqref="P8"/>
    </sheetView>
  </sheetViews>
  <sheetFormatPr defaultRowHeight="29.25" customHeight="1" x14ac:dyDescent="0.25"/>
  <cols>
    <col min="1" max="1" width="4.28515625" customWidth="1"/>
    <col min="12" max="12" width="10" customWidth="1"/>
  </cols>
  <sheetData>
    <row r="1" spans="1:15" s="42" customFormat="1" ht="25.9" customHeight="1" x14ac:dyDescent="0.25">
      <c r="A1" s="41"/>
      <c r="B1" s="41"/>
      <c r="C1" s="41"/>
      <c r="D1" s="41"/>
      <c r="E1" s="41"/>
      <c r="F1" s="41"/>
      <c r="G1" s="41"/>
      <c r="H1" s="41"/>
      <c r="I1" s="41"/>
      <c r="J1" s="41"/>
      <c r="K1" s="41"/>
      <c r="L1" s="41"/>
    </row>
    <row r="2" spans="1:15" s="42" customFormat="1" ht="51.75" customHeight="1" x14ac:dyDescent="0.25">
      <c r="A2" s="41"/>
      <c r="B2" s="41"/>
      <c r="C2" s="54" t="s">
        <v>70</v>
      </c>
      <c r="D2" s="54"/>
      <c r="E2" s="54"/>
      <c r="F2" s="54"/>
      <c r="G2" s="54"/>
      <c r="H2" s="54"/>
      <c r="I2" s="54"/>
      <c r="J2" s="54"/>
      <c r="K2" s="41"/>
      <c r="L2" s="41"/>
    </row>
    <row r="3" spans="1:15" s="42" customFormat="1" ht="28.5" customHeight="1" x14ac:dyDescent="0.25">
      <c r="A3" s="43" t="s">
        <v>71</v>
      </c>
    </row>
    <row r="4" spans="1:15" ht="9.75" customHeight="1" x14ac:dyDescent="0.25"/>
    <row r="5" spans="1:15" ht="29.25" customHeight="1" x14ac:dyDescent="0.25">
      <c r="A5" t="s">
        <v>49</v>
      </c>
      <c r="B5" s="53" t="s">
        <v>48</v>
      </c>
      <c r="C5" s="53"/>
      <c r="D5" s="53"/>
      <c r="E5" s="53"/>
      <c r="F5" s="53"/>
      <c r="G5" s="53"/>
      <c r="H5" s="53"/>
      <c r="I5" s="53"/>
      <c r="J5" s="53"/>
      <c r="K5" s="40"/>
      <c r="L5" s="40"/>
      <c r="M5" s="10"/>
      <c r="N5" s="10"/>
      <c r="O5" s="10"/>
    </row>
    <row r="6" spans="1:15" ht="29.25" customHeight="1" x14ac:dyDescent="0.25">
      <c r="A6" t="s">
        <v>61</v>
      </c>
      <c r="B6" s="53" t="s">
        <v>50</v>
      </c>
      <c r="C6" s="53"/>
      <c r="D6" s="53"/>
      <c r="E6" s="53"/>
      <c r="F6" s="53"/>
      <c r="G6" s="53"/>
      <c r="H6" s="53"/>
      <c r="I6" s="53"/>
      <c r="J6" s="53"/>
      <c r="K6" s="40"/>
      <c r="L6" s="40"/>
      <c r="M6" s="10"/>
      <c r="N6" s="10"/>
      <c r="O6" s="10"/>
    </row>
    <row r="7" spans="1:15" ht="29.25" customHeight="1" x14ac:dyDescent="0.25">
      <c r="A7" t="s">
        <v>51</v>
      </c>
      <c r="B7" s="53" t="s">
        <v>72</v>
      </c>
      <c r="C7" s="53"/>
      <c r="D7" s="53"/>
      <c r="E7" s="53"/>
      <c r="F7" s="53"/>
      <c r="G7" s="53"/>
      <c r="H7" s="53"/>
      <c r="I7" s="53"/>
      <c r="J7" s="53"/>
      <c r="K7" s="40"/>
      <c r="L7" s="40"/>
      <c r="M7" s="10"/>
      <c r="N7" s="10"/>
      <c r="O7" s="10"/>
    </row>
    <row r="8" spans="1:15" ht="29.25" customHeight="1" x14ac:dyDescent="0.25">
      <c r="A8" t="s">
        <v>52</v>
      </c>
      <c r="B8" s="55" t="s">
        <v>65</v>
      </c>
      <c r="C8" s="55"/>
      <c r="D8" s="55"/>
      <c r="E8" s="55"/>
      <c r="F8" s="55"/>
      <c r="G8" s="55"/>
      <c r="H8" s="55"/>
      <c r="I8" s="55"/>
      <c r="J8" s="55"/>
      <c r="K8" s="39"/>
      <c r="L8" s="39"/>
      <c r="M8" s="39"/>
      <c r="N8" s="39"/>
      <c r="O8" s="39"/>
    </row>
    <row r="9" spans="1:15" ht="45.75" customHeight="1" x14ac:dyDescent="0.25">
      <c r="A9" t="s">
        <v>62</v>
      </c>
      <c r="B9" s="53" t="s">
        <v>54</v>
      </c>
      <c r="C9" s="53"/>
      <c r="D9" s="53"/>
      <c r="E9" s="53"/>
      <c r="F9" s="53"/>
      <c r="G9" s="53"/>
      <c r="H9" s="53"/>
      <c r="I9" s="53"/>
      <c r="J9" s="53"/>
      <c r="K9" s="40"/>
      <c r="L9" s="40"/>
      <c r="M9" s="10"/>
      <c r="N9" s="10"/>
      <c r="O9" s="10"/>
    </row>
    <row r="10" spans="1:15" ht="45" customHeight="1" x14ac:dyDescent="0.25">
      <c r="A10" t="s">
        <v>56</v>
      </c>
      <c r="B10" s="53" t="s">
        <v>53</v>
      </c>
      <c r="C10" s="53"/>
      <c r="D10" s="53"/>
      <c r="E10" s="53"/>
      <c r="F10" s="53"/>
      <c r="G10" s="53"/>
      <c r="H10" s="53"/>
      <c r="I10" s="53"/>
      <c r="J10" s="53"/>
      <c r="K10" s="40"/>
      <c r="L10" s="40"/>
      <c r="M10" s="10"/>
      <c r="N10" s="10"/>
      <c r="O10" s="10"/>
    </row>
    <row r="11" spans="1:15" ht="39.75" customHeight="1" x14ac:dyDescent="0.25">
      <c r="A11" t="s">
        <v>58</v>
      </c>
      <c r="B11" s="53" t="s">
        <v>55</v>
      </c>
      <c r="C11" s="53"/>
      <c r="D11" s="53"/>
      <c r="E11" s="53"/>
      <c r="F11" s="53"/>
      <c r="G11" s="53"/>
      <c r="H11" s="53"/>
      <c r="I11" s="53"/>
      <c r="J11" s="53"/>
      <c r="K11" s="40"/>
      <c r="L11" s="40"/>
      <c r="M11" s="10"/>
      <c r="N11" s="10"/>
      <c r="O11" s="10"/>
    </row>
    <row r="12" spans="1:15" ht="29.25" customHeight="1" x14ac:dyDescent="0.25">
      <c r="A12" t="s">
        <v>63</v>
      </c>
      <c r="B12" s="52" t="s">
        <v>57</v>
      </c>
      <c r="C12" s="52"/>
      <c r="D12" s="52"/>
      <c r="E12" s="52"/>
      <c r="F12" s="52"/>
      <c r="G12" s="52"/>
      <c r="H12" s="52"/>
      <c r="I12" s="52"/>
      <c r="J12" s="52"/>
      <c r="K12" s="10"/>
      <c r="L12" s="10"/>
    </row>
    <row r="13" spans="1:15" ht="43.5" customHeight="1" x14ac:dyDescent="0.25">
      <c r="A13" t="s">
        <v>64</v>
      </c>
      <c r="B13" s="52" t="s">
        <v>59</v>
      </c>
      <c r="C13" s="52"/>
      <c r="D13" s="52"/>
      <c r="E13" s="52"/>
      <c r="F13" s="52"/>
      <c r="G13" s="52"/>
      <c r="H13" s="52"/>
      <c r="I13" s="52"/>
      <c r="J13" s="52"/>
      <c r="K13" s="10"/>
      <c r="L13" s="10"/>
      <c r="M13" s="10"/>
      <c r="N13" s="10"/>
      <c r="O13" s="10"/>
    </row>
    <row r="14" spans="1:15" ht="29.25" customHeight="1" x14ac:dyDescent="0.25">
      <c r="A14" t="s">
        <v>73</v>
      </c>
      <c r="B14" s="52" t="s">
        <v>60</v>
      </c>
      <c r="C14" s="52"/>
      <c r="D14" s="52"/>
      <c r="E14" s="52"/>
      <c r="F14" s="52"/>
      <c r="G14" s="52"/>
      <c r="H14" s="52"/>
      <c r="I14" s="52"/>
      <c r="J14" s="52"/>
      <c r="K14" s="10"/>
      <c r="L14" s="10"/>
      <c r="M14" s="10"/>
      <c r="N14" s="10"/>
      <c r="O14" s="10"/>
    </row>
    <row r="15" spans="1:15" ht="29.25" customHeight="1" x14ac:dyDescent="0.25">
      <c r="A15" t="s">
        <v>67</v>
      </c>
      <c r="B15" s="52" t="s">
        <v>66</v>
      </c>
      <c r="C15" s="52"/>
      <c r="D15" s="52"/>
      <c r="E15" s="52"/>
      <c r="F15" s="52"/>
      <c r="G15" s="52"/>
      <c r="H15" s="52"/>
      <c r="I15" s="52"/>
      <c r="J15" s="52"/>
      <c r="K15" s="10"/>
      <c r="L15" s="10"/>
      <c r="M15" s="10"/>
      <c r="N15" s="10"/>
      <c r="O15" s="10"/>
    </row>
    <row r="16" spans="1:15" ht="29.25" customHeight="1" x14ac:dyDescent="0.25">
      <c r="A16" t="s">
        <v>74</v>
      </c>
      <c r="B16" s="52" t="s">
        <v>75</v>
      </c>
      <c r="C16" s="52"/>
      <c r="D16" s="52"/>
      <c r="E16" s="52"/>
      <c r="F16" s="52"/>
      <c r="G16" s="52"/>
      <c r="H16" s="52"/>
      <c r="I16" s="52"/>
      <c r="J16" s="52"/>
      <c r="K16" s="10"/>
      <c r="L16" s="10"/>
    </row>
    <row r="17" spans="1:12" ht="29.25" customHeight="1" x14ac:dyDescent="0.25">
      <c r="A17" t="s">
        <v>76</v>
      </c>
      <c r="B17" s="52" t="s">
        <v>77</v>
      </c>
      <c r="C17" s="52"/>
      <c r="D17" s="52"/>
      <c r="E17" s="52"/>
      <c r="F17" s="52"/>
      <c r="G17" s="52"/>
      <c r="H17" s="52"/>
      <c r="I17" s="52"/>
      <c r="J17" s="52"/>
    </row>
    <row r="18" spans="1:12" ht="48.75" customHeight="1" x14ac:dyDescent="0.25">
      <c r="A18" t="s">
        <v>78</v>
      </c>
      <c r="B18" s="52" t="s">
        <v>79</v>
      </c>
      <c r="C18" s="52"/>
      <c r="D18" s="52"/>
      <c r="E18" s="52"/>
      <c r="F18" s="52"/>
      <c r="G18" s="52"/>
      <c r="H18" s="52"/>
      <c r="I18" s="52"/>
      <c r="J18" s="52"/>
      <c r="K18" s="10"/>
      <c r="L18" s="10"/>
    </row>
    <row r="19" spans="1:12" ht="29.25" customHeight="1" x14ac:dyDescent="0.25">
      <c r="A19" t="s">
        <v>80</v>
      </c>
      <c r="B19" s="53" t="s">
        <v>81</v>
      </c>
      <c r="C19" s="53"/>
      <c r="D19" s="53"/>
      <c r="E19" s="53"/>
      <c r="F19" s="53"/>
      <c r="G19" s="53"/>
      <c r="H19" s="53"/>
      <c r="I19" s="53"/>
      <c r="J19" s="53"/>
      <c r="K19" s="44"/>
      <c r="L19" s="44"/>
    </row>
  </sheetData>
  <mergeCells count="16">
    <mergeCell ref="B9:J9"/>
    <mergeCell ref="C2:J2"/>
    <mergeCell ref="B5:J5"/>
    <mergeCell ref="B6:J6"/>
    <mergeCell ref="B7:J7"/>
    <mergeCell ref="B8:J8"/>
    <mergeCell ref="B16:J16"/>
    <mergeCell ref="B17:J17"/>
    <mergeCell ref="B18:J18"/>
    <mergeCell ref="B19:J19"/>
    <mergeCell ref="B10:J10"/>
    <mergeCell ref="B11:J11"/>
    <mergeCell ref="B12:J12"/>
    <mergeCell ref="B13:J13"/>
    <mergeCell ref="B14:J14"/>
    <mergeCell ref="B15:J15"/>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7"/>
  <sheetViews>
    <sheetView workbookViewId="0">
      <selection activeCell="M18" sqref="M18"/>
    </sheetView>
  </sheetViews>
  <sheetFormatPr defaultRowHeight="15" x14ac:dyDescent="0.25"/>
  <cols>
    <col min="1" max="1" width="11.28515625" bestFit="1" customWidth="1"/>
    <col min="2" max="7" width="10.5703125" customWidth="1"/>
    <col min="13" max="13" width="10.85546875" customWidth="1"/>
  </cols>
  <sheetData>
    <row r="1" spans="1:25" x14ac:dyDescent="0.25">
      <c r="A1" s="19" t="s">
        <v>31</v>
      </c>
      <c r="B1" s="20">
        <v>41821</v>
      </c>
      <c r="C1" s="21"/>
      <c r="D1" s="20">
        <v>43647</v>
      </c>
      <c r="E1" s="21"/>
      <c r="F1" s="20">
        <v>44013</v>
      </c>
      <c r="G1" s="21"/>
      <c r="H1" s="20">
        <v>44378</v>
      </c>
      <c r="I1" s="21"/>
      <c r="J1" s="20">
        <v>44743</v>
      </c>
      <c r="K1" s="21"/>
      <c r="L1" s="20">
        <v>45108</v>
      </c>
      <c r="M1" s="21"/>
    </row>
    <row r="2" spans="1:25" x14ac:dyDescent="0.25">
      <c r="A2" s="19" t="s">
        <v>10</v>
      </c>
      <c r="B2" s="19" t="s">
        <v>32</v>
      </c>
      <c r="C2" s="21" t="s">
        <v>33</v>
      </c>
      <c r="D2" s="19" t="s">
        <v>32</v>
      </c>
      <c r="E2" s="21" t="s">
        <v>33</v>
      </c>
      <c r="F2" s="19" t="s">
        <v>32</v>
      </c>
      <c r="G2" s="21" t="s">
        <v>33</v>
      </c>
      <c r="H2" s="19" t="s">
        <v>32</v>
      </c>
      <c r="I2" s="21" t="s">
        <v>33</v>
      </c>
      <c r="J2" s="19" t="s">
        <v>32</v>
      </c>
      <c r="K2" s="21" t="s">
        <v>33</v>
      </c>
      <c r="L2" s="19" t="s">
        <v>32</v>
      </c>
      <c r="M2" s="21" t="s">
        <v>33</v>
      </c>
    </row>
    <row r="3" spans="1:25" x14ac:dyDescent="0.25">
      <c r="A3" s="22" t="s">
        <v>34</v>
      </c>
      <c r="B3" s="15">
        <v>0</v>
      </c>
      <c r="C3" s="16">
        <v>0.03</v>
      </c>
      <c r="D3" s="15">
        <v>0</v>
      </c>
      <c r="E3" s="16">
        <v>3.2500000000000001E-2</v>
      </c>
      <c r="F3" s="15">
        <v>0</v>
      </c>
      <c r="G3" s="16">
        <v>3.2500000000000001E-2</v>
      </c>
      <c r="H3" s="15">
        <v>0</v>
      </c>
      <c r="I3" s="16">
        <v>4.2500000000000003E-2</v>
      </c>
      <c r="J3" s="15">
        <v>0</v>
      </c>
      <c r="K3" s="16">
        <v>6.25E-2</v>
      </c>
      <c r="L3" s="15">
        <v>0</v>
      </c>
      <c r="M3" s="16">
        <v>7.2499999999999995E-2</v>
      </c>
      <c r="O3" s="4"/>
      <c r="Q3" s="4"/>
      <c r="S3" s="4"/>
      <c r="U3" s="4"/>
      <c r="W3" s="4"/>
      <c r="Y3" s="4"/>
    </row>
    <row r="4" spans="1:25" x14ac:dyDescent="0.25">
      <c r="A4" s="23" t="s">
        <v>35</v>
      </c>
      <c r="B4" s="15">
        <v>0</v>
      </c>
      <c r="C4" s="16">
        <v>0</v>
      </c>
      <c r="D4" s="15">
        <v>0</v>
      </c>
      <c r="E4" s="16">
        <v>0</v>
      </c>
      <c r="F4" s="15">
        <v>0</v>
      </c>
      <c r="G4" s="16">
        <v>0</v>
      </c>
      <c r="H4" s="15">
        <v>0</v>
      </c>
      <c r="I4" s="16">
        <v>0</v>
      </c>
      <c r="J4" s="15">
        <v>0</v>
      </c>
      <c r="K4" s="16">
        <v>0</v>
      </c>
      <c r="L4" s="15">
        <v>0</v>
      </c>
      <c r="M4" s="16">
        <v>0</v>
      </c>
    </row>
    <row r="5" spans="1:25" x14ac:dyDescent="0.25">
      <c r="A5" s="23" t="s">
        <v>36</v>
      </c>
      <c r="B5" s="15">
        <v>0</v>
      </c>
      <c r="C5" s="16">
        <v>0</v>
      </c>
      <c r="D5" s="15">
        <v>0</v>
      </c>
      <c r="E5" s="16">
        <v>0</v>
      </c>
      <c r="F5" s="15">
        <v>0.107</v>
      </c>
      <c r="G5" s="16">
        <v>0.14149999999999999</v>
      </c>
      <c r="H5" s="15">
        <v>0.107</v>
      </c>
      <c r="I5" s="16">
        <v>0.1515</v>
      </c>
      <c r="J5" s="15">
        <v>0.107</v>
      </c>
      <c r="K5" s="16">
        <v>0.17150000000000001</v>
      </c>
      <c r="L5" s="15">
        <v>0.107</v>
      </c>
      <c r="M5" s="16">
        <v>0.18149999999999999</v>
      </c>
    </row>
    <row r="6" spans="1:25" x14ac:dyDescent="0.25">
      <c r="A6" s="23" t="s">
        <v>37</v>
      </c>
      <c r="B6" s="15">
        <v>0</v>
      </c>
      <c r="C6" s="16">
        <v>0</v>
      </c>
      <c r="D6" s="15">
        <v>0</v>
      </c>
      <c r="E6" s="16">
        <v>0</v>
      </c>
      <c r="F6" s="15">
        <v>7.9000000000000001E-2</v>
      </c>
      <c r="G6" s="16">
        <v>0.14149999999999999</v>
      </c>
      <c r="H6" s="15">
        <v>7.9000000000000001E-2</v>
      </c>
      <c r="I6" s="16">
        <v>0.1515</v>
      </c>
      <c r="J6" s="15">
        <v>7.9000000000000001E-2</v>
      </c>
      <c r="K6" s="16">
        <v>0.17150000000000001</v>
      </c>
      <c r="L6" s="15">
        <v>7.9000000000000001E-2</v>
      </c>
      <c r="M6" s="16">
        <v>0.18149999999999999</v>
      </c>
    </row>
    <row r="7" spans="1:25" x14ac:dyDescent="0.25">
      <c r="A7" s="23" t="s">
        <v>38</v>
      </c>
      <c r="B7" s="15">
        <v>0</v>
      </c>
      <c r="C7" s="16">
        <v>0</v>
      </c>
      <c r="D7" s="15">
        <v>0</v>
      </c>
      <c r="E7" s="16">
        <v>0</v>
      </c>
      <c r="F7" s="15">
        <v>0</v>
      </c>
      <c r="G7" s="16">
        <v>0</v>
      </c>
      <c r="H7" s="15">
        <v>0</v>
      </c>
      <c r="I7" s="16">
        <v>0</v>
      </c>
      <c r="J7" s="15">
        <v>0</v>
      </c>
      <c r="K7" s="16">
        <v>0</v>
      </c>
      <c r="L7" s="15">
        <v>0</v>
      </c>
      <c r="M7" s="16">
        <v>0</v>
      </c>
    </row>
    <row r="8" spans="1:25" x14ac:dyDescent="0.25">
      <c r="A8" s="23" t="s">
        <v>39</v>
      </c>
      <c r="B8" s="15">
        <v>0</v>
      </c>
      <c r="C8" s="16">
        <v>0.13900000000000001</v>
      </c>
      <c r="D8" s="15">
        <v>7.9000000000000001E-2</v>
      </c>
      <c r="E8" s="16">
        <v>0.14150000000000001</v>
      </c>
      <c r="F8" s="15">
        <v>0</v>
      </c>
      <c r="G8" s="16">
        <v>0.14150000000000001</v>
      </c>
      <c r="H8" s="15">
        <v>0</v>
      </c>
      <c r="I8" s="16">
        <v>0.1515</v>
      </c>
      <c r="J8" s="15">
        <v>0</v>
      </c>
      <c r="K8" s="16">
        <v>0.17150000000000001</v>
      </c>
      <c r="L8" s="15">
        <v>0</v>
      </c>
      <c r="M8" s="16">
        <v>0.18149999999999999</v>
      </c>
    </row>
    <row r="9" spans="1:25" x14ac:dyDescent="0.25">
      <c r="A9" s="23" t="s">
        <v>40</v>
      </c>
      <c r="B9" s="15">
        <v>0.107</v>
      </c>
      <c r="C9" s="16">
        <v>0.13900000000000001</v>
      </c>
      <c r="D9" s="15">
        <v>0.107</v>
      </c>
      <c r="E9" s="16">
        <v>0.14149999999999999</v>
      </c>
      <c r="F9" s="15">
        <v>0.107</v>
      </c>
      <c r="G9" s="16">
        <v>0.14149999999999999</v>
      </c>
      <c r="H9" s="15">
        <v>0.107</v>
      </c>
      <c r="I9" s="16">
        <v>0.1515</v>
      </c>
      <c r="J9" s="15">
        <v>0.107</v>
      </c>
      <c r="K9" s="16">
        <v>0.17150000000000001</v>
      </c>
      <c r="L9" s="15">
        <v>0.107</v>
      </c>
      <c r="M9" s="16">
        <v>0.18149999999999999</v>
      </c>
    </row>
    <row r="10" spans="1:25" x14ac:dyDescent="0.25">
      <c r="A10" s="23" t="s">
        <v>41</v>
      </c>
      <c r="B10" s="15">
        <v>0</v>
      </c>
      <c r="C10" s="16">
        <v>0</v>
      </c>
      <c r="D10" s="15">
        <v>0</v>
      </c>
      <c r="E10" s="16">
        <v>0</v>
      </c>
      <c r="F10" s="15">
        <v>0</v>
      </c>
      <c r="G10" s="16">
        <v>0</v>
      </c>
      <c r="H10" s="15">
        <v>0</v>
      </c>
      <c r="I10" s="16">
        <v>0</v>
      </c>
      <c r="J10" s="15">
        <v>0</v>
      </c>
      <c r="K10" s="16">
        <v>0</v>
      </c>
      <c r="L10" s="15">
        <v>0</v>
      </c>
      <c r="M10" s="16">
        <v>0</v>
      </c>
    </row>
    <row r="11" spans="1:25" x14ac:dyDescent="0.25">
      <c r="A11" s="23" t="s">
        <v>42</v>
      </c>
      <c r="B11" s="15">
        <v>0</v>
      </c>
      <c r="C11" s="16">
        <v>0.13900000000000001</v>
      </c>
      <c r="D11" s="15">
        <v>0.107</v>
      </c>
      <c r="E11" s="16">
        <v>0.14150000000000001</v>
      </c>
      <c r="F11" s="15">
        <v>0</v>
      </c>
      <c r="G11" s="16">
        <v>0.14150000000000001</v>
      </c>
      <c r="H11" s="15">
        <v>0</v>
      </c>
      <c r="I11" s="16">
        <v>0.1515</v>
      </c>
      <c r="J11" s="15">
        <v>0</v>
      </c>
      <c r="K11" s="16">
        <v>0.17150000000000001</v>
      </c>
      <c r="L11" s="15">
        <v>0</v>
      </c>
      <c r="M11" s="16">
        <v>0.18149999999999999</v>
      </c>
    </row>
    <row r="12" spans="1:25" x14ac:dyDescent="0.25">
      <c r="A12" s="23" t="s">
        <v>43</v>
      </c>
      <c r="B12" s="15">
        <v>0.107</v>
      </c>
      <c r="C12" s="16">
        <v>0.13900000000000001</v>
      </c>
      <c r="D12" s="15">
        <v>0.107</v>
      </c>
      <c r="E12" s="16">
        <v>0.14149999999999999</v>
      </c>
      <c r="F12" s="15">
        <v>0.107</v>
      </c>
      <c r="G12" s="16">
        <v>0.14149999999999999</v>
      </c>
      <c r="H12" s="15">
        <v>0.107</v>
      </c>
      <c r="I12" s="16">
        <v>0.1515</v>
      </c>
      <c r="J12" s="15">
        <v>0.107</v>
      </c>
      <c r="K12" s="16">
        <v>0.17150000000000001</v>
      </c>
      <c r="L12" s="15">
        <v>0.107</v>
      </c>
      <c r="M12" s="16">
        <v>0.18149999999999999</v>
      </c>
    </row>
    <row r="13" spans="1:25" x14ac:dyDescent="0.25">
      <c r="A13" s="23" t="s">
        <v>44</v>
      </c>
      <c r="B13" s="15">
        <v>7.9000000000000001E-2</v>
      </c>
      <c r="C13" s="16">
        <v>0.13900000000000001</v>
      </c>
      <c r="D13" s="15">
        <v>7.9000000000000001E-2</v>
      </c>
      <c r="E13" s="16">
        <v>0.14149999999999999</v>
      </c>
      <c r="F13" s="15">
        <v>7.9000000000000001E-2</v>
      </c>
      <c r="G13" s="16">
        <v>0.14149999999999999</v>
      </c>
      <c r="H13" s="15">
        <v>7.9000000000000001E-2</v>
      </c>
      <c r="I13" s="16">
        <v>0.1515</v>
      </c>
      <c r="J13" s="15">
        <v>7.9000000000000001E-2</v>
      </c>
      <c r="K13" s="16">
        <v>0.17150000000000001</v>
      </c>
      <c r="L13" s="15">
        <v>7.9000000000000001E-2</v>
      </c>
      <c r="M13" s="16">
        <v>0.18149999999999999</v>
      </c>
    </row>
    <row r="14" spans="1:25" x14ac:dyDescent="0.25">
      <c r="A14" s="23" t="s">
        <v>82</v>
      </c>
      <c r="B14" s="15">
        <v>0</v>
      </c>
      <c r="C14" s="16">
        <v>0</v>
      </c>
      <c r="D14" s="15">
        <v>0</v>
      </c>
      <c r="E14" s="16">
        <v>0</v>
      </c>
      <c r="F14" s="15">
        <v>0</v>
      </c>
      <c r="G14" s="16">
        <v>0</v>
      </c>
      <c r="H14" s="15">
        <v>0.107</v>
      </c>
      <c r="I14" s="16">
        <v>0.1515</v>
      </c>
      <c r="J14" s="15">
        <v>0.107</v>
      </c>
      <c r="K14" s="16">
        <v>0.17150000000000001</v>
      </c>
      <c r="L14" s="15">
        <v>0.107</v>
      </c>
      <c r="M14" s="16">
        <v>0.18149999999999999</v>
      </c>
    </row>
    <row r="15" spans="1:25" x14ac:dyDescent="0.25">
      <c r="A15" s="23" t="s">
        <v>83</v>
      </c>
      <c r="B15" s="15">
        <v>0</v>
      </c>
      <c r="C15" s="16">
        <v>0</v>
      </c>
      <c r="D15" s="15">
        <v>0</v>
      </c>
      <c r="E15" s="16">
        <v>0</v>
      </c>
      <c r="F15" s="15">
        <v>0</v>
      </c>
      <c r="G15" s="16">
        <v>0</v>
      </c>
      <c r="H15" s="15">
        <v>7.9000000000000001E-2</v>
      </c>
      <c r="I15" s="16">
        <v>0.1515</v>
      </c>
      <c r="J15" s="15">
        <v>7.9000000000000001E-2</v>
      </c>
      <c r="K15" s="16">
        <v>0.17150000000000001</v>
      </c>
      <c r="L15" s="15">
        <v>7.9000000000000001E-2</v>
      </c>
      <c r="M15" s="16">
        <v>0.18149999999999999</v>
      </c>
    </row>
    <row r="16" spans="1:25" x14ac:dyDescent="0.25">
      <c r="A16" s="23" t="s">
        <v>45</v>
      </c>
      <c r="B16" s="15">
        <v>0</v>
      </c>
      <c r="C16" s="16">
        <v>0</v>
      </c>
      <c r="D16" s="15">
        <v>0</v>
      </c>
      <c r="E16" s="16">
        <v>0</v>
      </c>
      <c r="F16" s="15">
        <v>0</v>
      </c>
      <c r="G16" s="16">
        <v>0</v>
      </c>
      <c r="H16" s="15">
        <v>0</v>
      </c>
      <c r="I16" s="16">
        <v>0</v>
      </c>
      <c r="J16" s="15">
        <v>0</v>
      </c>
      <c r="K16" s="16">
        <v>0</v>
      </c>
      <c r="L16" s="15">
        <v>0</v>
      </c>
      <c r="M16" s="16">
        <v>0</v>
      </c>
    </row>
    <row r="17" spans="1:13" x14ac:dyDescent="0.25">
      <c r="A17" s="24" t="s">
        <v>46</v>
      </c>
      <c r="B17" s="17">
        <v>7.9000000000000001E-2</v>
      </c>
      <c r="C17" s="18">
        <v>0.13900000000000001</v>
      </c>
      <c r="D17" s="17">
        <v>7.9000000000000001E-2</v>
      </c>
      <c r="E17" s="18">
        <v>0.14149999999999999</v>
      </c>
      <c r="F17" s="17">
        <v>7.9000000000000001E-2</v>
      </c>
      <c r="G17" s="18">
        <v>0.14149999999999999</v>
      </c>
      <c r="H17" s="17">
        <v>7.9000000000000001E-2</v>
      </c>
      <c r="I17" s="18">
        <v>0.1515</v>
      </c>
      <c r="J17" s="17">
        <v>7.9000000000000001E-2</v>
      </c>
      <c r="K17" s="18">
        <v>0.17150000000000001</v>
      </c>
      <c r="L17" s="17">
        <v>7.9000000000000001E-2</v>
      </c>
      <c r="M17" s="18">
        <v>0.18149999999999999</v>
      </c>
    </row>
    <row r="18" spans="1:13" x14ac:dyDescent="0.25">
      <c r="E18" s="4"/>
      <c r="F18" s="4"/>
    </row>
    <row r="19" spans="1:13" x14ac:dyDescent="0.25">
      <c r="E19" s="4"/>
      <c r="F19" s="4"/>
    </row>
    <row r="20" spans="1:13" x14ac:dyDescent="0.25">
      <c r="E20" s="4"/>
      <c r="F20" s="4"/>
    </row>
    <row r="21" spans="1:13" x14ac:dyDescent="0.25">
      <c r="E21" s="4"/>
      <c r="F21" s="4"/>
    </row>
    <row r="22" spans="1:13" x14ac:dyDescent="0.25">
      <c r="E22" s="4"/>
      <c r="F22" s="4"/>
    </row>
    <row r="23" spans="1:13" x14ac:dyDescent="0.25">
      <c r="E23" s="4"/>
      <c r="F23" s="4"/>
    </row>
    <row r="24" spans="1:13" x14ac:dyDescent="0.25">
      <c r="E24" s="4"/>
      <c r="F24" s="4"/>
    </row>
    <row r="25" spans="1:13" x14ac:dyDescent="0.25">
      <c r="E25" s="4"/>
      <c r="F25" s="4"/>
    </row>
    <row r="26" spans="1:13" x14ac:dyDescent="0.25">
      <c r="E26" s="4"/>
      <c r="F26" s="4"/>
    </row>
    <row r="27" spans="1:13" x14ac:dyDescent="0.25">
      <c r="E27" s="4"/>
      <c r="F27" s="4"/>
    </row>
  </sheetData>
  <sheetProtection selectLockedCells="1"/>
  <sortState xmlns:xlrd2="http://schemas.microsoft.com/office/spreadsheetml/2017/richdata2" ref="B3:D17">
    <sortCondition ref="B3"/>
  </sortState>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B5DEBA45B96DD47A6CEEFCA3A806552" ma:contentTypeVersion="4" ma:contentTypeDescription="Create a new document." ma:contentTypeScope="" ma:versionID="124a278f2e712ff3ff41482925a4b177">
  <xsd:schema xmlns:xsd="http://www.w3.org/2001/XMLSchema" xmlns:xs="http://www.w3.org/2001/XMLSchema" xmlns:p="http://schemas.microsoft.com/office/2006/metadata/properties" xmlns:ns2="c5a862c6-c2e1-42a4-96ae-5c63ac6a7ec6" xmlns:ns3="c524d677-31d7-41d6-bc7b-d0645f923930" targetNamespace="http://schemas.microsoft.com/office/2006/metadata/properties" ma:root="true" ma:fieldsID="dc45ca393661171c2fe52eaf21566806" ns2:_="" ns3:_="">
    <xsd:import namespace="c5a862c6-c2e1-42a4-96ae-5c63ac6a7ec6"/>
    <xsd:import namespace="c524d677-31d7-41d6-bc7b-d0645f923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a862c6-c2e1-42a4-96ae-5c63ac6a7ec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24d677-31d7-41d6-bc7b-d0645f923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7E0D4D-4BB3-4D65-B3B7-46A48C63B40D}">
  <ds:schemaRefs>
    <ds:schemaRef ds:uri="http://www.w3.org/XML/1998/namespace"/>
    <ds:schemaRef ds:uri="c524d677-31d7-41d6-bc7b-d0645f923930"/>
    <ds:schemaRef ds:uri="http://schemas.microsoft.com/office/2006/documentManagement/types"/>
    <ds:schemaRef ds:uri="http://schemas.microsoft.com/office/infopath/2007/PartnerControls"/>
    <ds:schemaRef ds:uri="http://purl.org/dc/elements/1.1/"/>
    <ds:schemaRef ds:uri="http://purl.org/dc/terms/"/>
    <ds:schemaRef ds:uri="http://schemas.openxmlformats.org/package/2006/metadata/core-properties"/>
    <ds:schemaRef ds:uri="c5a862c6-c2e1-42a4-96ae-5c63ac6a7ec6"/>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2DF531CD-C8D9-4F52-81F3-0BB1E58947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a862c6-c2e1-42a4-96ae-5c63ac6a7ec6"/>
    <ds:schemaRef ds:uri="c524d677-31d7-41d6-bc7b-d0645f923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7ECE0C-F518-476A-ABC5-0D5AF1BBA6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Member adjustments</vt:lpstr>
      <vt:lpstr>Form 100 Summary</vt:lpstr>
      <vt:lpstr>Instructions</vt:lpstr>
      <vt:lpstr>Rate table</vt:lpstr>
      <vt:lpstr>Instructions!Print_Area</vt:lpstr>
      <vt:lpstr>'Member adjustments'!Print_Area</vt:lpstr>
      <vt:lpstr>'Form 100 Summary'!Print_Titles</vt:lpstr>
      <vt:lpstr>'Member adjustments'!Print_Titles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9 FY26</dc:title>
  <dc:subject/>
  <dc:creator>Angela Li</dc:creator>
  <cp:keywords/>
  <dc:description/>
  <cp:lastModifiedBy>McFall, Melissa, ERB</cp:lastModifiedBy>
  <cp:revision/>
  <dcterms:created xsi:type="dcterms:W3CDTF">2020-12-01T22:59:19Z</dcterms:created>
  <dcterms:modified xsi:type="dcterms:W3CDTF">2025-07-01T22:10:17Z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0x0101006B5DEBA45B96DD47A6CEEFCA3A806552</vt:lpwstr>
  </property>
</Properties>
</file>